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'DC42'!$A$1:$Z$66</definedName>
    <definedName name="_xlnm.Print_Area" localSheetId="11">'DC48'!$A$1:$Z$66</definedName>
    <definedName name="_xlnm.Print_Area" localSheetId="1">'EKU'!$A$1:$Z$66</definedName>
    <definedName name="_xlnm.Print_Area" localSheetId="4">'GT421'!$A$1:$Z$66</definedName>
    <definedName name="_xlnm.Print_Area" localSheetId="5">'GT422'!$A$1:$Z$66</definedName>
    <definedName name="_xlnm.Print_Area" localSheetId="6">'GT423'!$A$1:$Z$66</definedName>
    <definedName name="_xlnm.Print_Area" localSheetId="8">'GT481'!$A$1:$Z$66</definedName>
    <definedName name="_xlnm.Print_Area" localSheetId="9">'GT484'!$A$1:$Z$66</definedName>
    <definedName name="_xlnm.Print_Area" localSheetId="10">'GT485'!$A$1:$Z$66</definedName>
    <definedName name="_xlnm.Print_Area" localSheetId="2">'JHB'!$A$1:$Z$66</definedName>
    <definedName name="_xlnm.Print_Area" localSheetId="0">'Summary'!$A$1:$Z$66</definedName>
    <definedName name="_xlnm.Print_Area" localSheetId="3">'TSH'!$A$1:$Z$66</definedName>
  </definedNames>
  <calcPr fullCalcOnLoad="1"/>
</workbook>
</file>

<file path=xl/sharedStrings.xml><?xml version="1.0" encoding="utf-8"?>
<sst xmlns="http://schemas.openxmlformats.org/spreadsheetml/2006/main" count="1284" uniqueCount="100">
  <si>
    <t>Gauteng: City of Ekurhuleni(EKU) - Table C1 Quarterly Budget Summary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</si>
  <si>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</si>
  <si>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</si>
  <si>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</si>
  <si>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</si>
  <si>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</si>
  <si>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</si>
  <si>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</si>
  <si>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</si>
  <si>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</si>
  <si>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</si>
  <si>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</si>
  <si>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</si>
  <si>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</si>
  <si>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</si>
  <si>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</si>
  <si>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</si>
  <si>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</si>
  <si>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</si>
  <si>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</si>
  <si>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</si>
  <si>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</si>
  <si>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</si>
  <si>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</si>
  <si>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</si>
  <si>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</si>
  <si>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</si>
  <si>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</si>
  <si>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</si>
  <si>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</si>
  <si>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</si>
  <si>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</si>
  <si>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</si>
  <si>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</si>
  <si>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</si>
  <si>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</si>
  <si>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</si>
  <si>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</si>
  <si>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</si>
  <si>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</si>
  <si>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</si>
  <si>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</si>
  <si>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</si>
  <si>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</si>
  <si>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</si>
  <si>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</si>
  <si>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</si>
  <si>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</si>
  <si>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</si>
  <si>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</si>
  <si>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</si>
  <si>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</si>
  <si>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</si>
  <si>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</si>
  <si>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</si>
  <si>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</si>
  <si>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</si>
  <si>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</si>
  <si>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</si>
  <si>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</si>
  <si>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</si>
  <si>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</si>
  <si>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</si>
  <si>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Creditors Age Analysis</t>
  </si>
  <si>
    <t>Total Creditors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</si>
  <si>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</si>
  <si>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</si>
  <si>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</si>
  <si>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</si>
  <si>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</si>
  <si>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Interest earned - outstanding debtors</t>
  </si>
  <si>
    <t>Financial Performance (Billing)</t>
  </si>
  <si>
    <t>Cash Flow (Receipts)</t>
  </si>
  <si>
    <t>Gauteng: City of Johannesburg(JHB) - Table C1 Quarterly Budget Summary for 4th Quarter ended 30 June 2020 (Figures Finalised as at 2020/07/30)</t>
  </si>
  <si>
    <t>Gauteng: City of Tshwane(TSH) - Table C1 Quarterly Budget Summary for 4th Quarter ended 30 June 2020 (Figures Finalised as at 2020/07/30)</t>
  </si>
  <si>
    <t>Gauteng: Emfuleni(GT421) - Table C1 Quarterly Budget Summary for 4th Quarter ended 30 June 2020 (Figures Finalised as at 2020/07/30)</t>
  </si>
  <si>
    <t>Gauteng: Midvaal(GT422) - Table C1 Quarterly Budget Summary for 4th Quarter ended 30 June 2020 (Figures Finalised as at 2020/07/30)</t>
  </si>
  <si>
    <t>Gauteng: Lesedi(GT423) - Table C1 Quarterly Budget Summary for 4th Quarter ended 30 June 2020 (Figures Finalised as at 2020/07/30)</t>
  </si>
  <si>
    <t>Gauteng: Sedibeng(DC42) - Table C1 Quarterly Budget Summary for 4th Quarter ended 30 June 2020 (Figures Finalised as at 2020/07/30)</t>
  </si>
  <si>
    <t>Gauteng: Mogale City(GT481) - Table C1 Quarterly Budget Summary for 4th Quarter ended 30 June 2020 (Figures Finalised as at 2020/07/30)</t>
  </si>
  <si>
    <t>Gauteng: Merafong City(GT484) - Table C1 Quarterly Budget Summary for 4th Quarter ended 30 June 2020 (Figures Finalised as at 2020/07/30)</t>
  </si>
  <si>
    <t>Gauteng: Rand West City(GT485) - Table C1 Quarterly Budget Summary for 4th Quarter ended 30 June 2020 (Figures Finalised as at 2020/07/30)</t>
  </si>
  <si>
    <t>Gauteng: West Rand(DC48) - Table C1 Quarterly Budget Summary for 4th Quarter ended 30 June 2020 (Figures Finalised as at 2020/07/30)</t>
  </si>
  <si>
    <t>Summary - Table C1 Quarterly Budget Summary for 4th Quarter ended 30 June 2020 (Figures Finalised as at 2020/07/30)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</si>
  <si>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</si>
  <si>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</si>
  <si>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</si>
  <si>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</si>
  <si>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</si>
  <si>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</si>
  <si>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</si>
  <si>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</si>
  <si>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</si>
  <si>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</si>
  <si>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</si>
  <si>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</si>
  <si>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</si>
  <si>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</si>
  <si>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Debtors &amp; creditors analysis</t>
  </si>
  <si>
    <t>Total By Revenue Source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</si>
</sst>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_(* #,##0,,_);_(* \(#,##0,,\);_(* &quot;–&quot;?_);_(@_)"/>
    <numFmt numFmtId="180" formatCode="_ * #,##0.00_ ;_ * \(#,##0.00\)_ ;_ * &quot;-&quot;??_ ;_ @_ "/>
    <numFmt numFmtId="181" formatCode="_(* #,##0,_);_(* \(#,##0,\);_(* &quot;–&quot;?_);_(@_)"/>
    <numFmt numFmtId="18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0" borderId="20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11" xfId="0" applyNumberFormat="1" applyFont="1" applyFill="1" applyBorder="1" applyAlignment="1">
      <alignment/>
    </xf>
    <xf numFmtId="182" fontId="5" fillId="0" borderId="21" xfId="0" applyNumberFormat="1" applyFont="1" applyFill="1" applyBorder="1" applyAlignment="1">
      <alignment/>
    </xf>
    <xf numFmtId="182" fontId="3" fillId="0" borderId="2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>
      <alignment/>
    </xf>
    <xf numFmtId="182" fontId="5" fillId="0" borderId="13" xfId="0" applyNumberFormat="1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23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15" xfId="0" applyNumberFormat="1" applyFont="1" applyBorder="1" applyAlignment="1">
      <alignment/>
    </xf>
    <xf numFmtId="182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1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82" fontId="3" fillId="0" borderId="37" xfId="0" applyNumberFormat="1" applyFont="1" applyFill="1" applyBorder="1" applyAlignment="1" applyProtection="1">
      <alignment vertical="top"/>
      <protection/>
    </xf>
    <xf numFmtId="182" fontId="3" fillId="0" borderId="38" xfId="0" applyNumberFormat="1" applyFont="1" applyFill="1" applyBorder="1" applyAlignment="1" applyProtection="1">
      <alignment vertical="top"/>
      <protection/>
    </xf>
    <xf numFmtId="182" fontId="3" fillId="0" borderId="39" xfId="0" applyNumberFormat="1" applyFont="1" applyFill="1" applyBorder="1" applyAlignment="1" applyProtection="1">
      <alignment vertical="top"/>
      <protection/>
    </xf>
    <xf numFmtId="180" fontId="3" fillId="0" borderId="38" xfId="0" applyNumberFormat="1" applyFont="1" applyFill="1" applyBorder="1" applyAlignment="1" applyProtection="1">
      <alignment vertical="top"/>
      <protection/>
    </xf>
    <xf numFmtId="182" fontId="3" fillId="0" borderId="4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2" fontId="3" fillId="0" borderId="37" xfId="0" applyNumberFormat="1" applyFont="1" applyFill="1" applyBorder="1" applyAlignment="1" applyProtection="1">
      <alignment/>
      <protection/>
    </xf>
    <xf numFmtId="182" fontId="3" fillId="0" borderId="38" xfId="0" applyNumberFormat="1" applyFont="1" applyFill="1" applyBorder="1" applyAlignment="1" applyProtection="1">
      <alignment/>
      <protection/>
    </xf>
    <xf numFmtId="182" fontId="3" fillId="0" borderId="39" xfId="0" applyNumberFormat="1" applyFont="1" applyFill="1" applyBorder="1" applyAlignment="1" applyProtection="1">
      <alignment/>
      <protection/>
    </xf>
    <xf numFmtId="182" fontId="3" fillId="0" borderId="40" xfId="0" applyNumberFormat="1" applyFont="1" applyFill="1" applyBorder="1" applyAlignment="1" applyProtection="1">
      <alignment/>
      <protection/>
    </xf>
    <xf numFmtId="182" fontId="3" fillId="0" borderId="41" xfId="0" applyNumberFormat="1" applyFont="1" applyFill="1" applyBorder="1" applyAlignment="1" applyProtection="1">
      <alignment/>
      <protection/>
    </xf>
    <xf numFmtId="182" fontId="3" fillId="0" borderId="42" xfId="0" applyNumberFormat="1" applyFont="1" applyFill="1" applyBorder="1" applyAlignment="1" applyProtection="1">
      <alignment/>
      <protection/>
    </xf>
    <xf numFmtId="182" fontId="3" fillId="0" borderId="43" xfId="0" applyNumberFormat="1" applyFont="1" applyFill="1" applyBorder="1" applyAlignment="1" applyProtection="1">
      <alignment/>
      <protection/>
    </xf>
    <xf numFmtId="180" fontId="3" fillId="0" borderId="42" xfId="0" applyNumberFormat="1" applyFont="1" applyFill="1" applyBorder="1" applyAlignment="1" applyProtection="1">
      <alignment/>
      <protection/>
    </xf>
    <xf numFmtId="182" fontId="3" fillId="0" borderId="44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2" fontId="5" fillId="0" borderId="20" xfId="0" applyNumberFormat="1" applyFont="1" applyFill="1" applyBorder="1" applyAlignment="1" applyProtection="1">
      <alignment wrapText="1"/>
      <protection/>
    </xf>
    <xf numFmtId="182" fontId="5" fillId="0" borderId="11" xfId="0" applyNumberFormat="1" applyFont="1" applyFill="1" applyBorder="1" applyAlignment="1" applyProtection="1">
      <alignment wrapText="1"/>
      <protection/>
    </xf>
    <xf numFmtId="182" fontId="5" fillId="0" borderId="2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182" fontId="5" fillId="0" borderId="26" xfId="0" applyNumberFormat="1" applyFont="1" applyFill="1" applyBorder="1" applyAlignment="1" applyProtection="1">
      <alignment wrapText="1"/>
      <protection/>
    </xf>
    <xf numFmtId="0" fontId="5" fillId="0" borderId="20" xfId="0" applyFont="1" applyBorder="1" applyAlignment="1" applyProtection="1">
      <alignment horizontal="left" wrapText="1" indent="1"/>
      <protection/>
    </xf>
    <xf numFmtId="182" fontId="5" fillId="0" borderId="45" xfId="0" applyNumberFormat="1" applyFont="1" applyFill="1" applyBorder="1" applyAlignment="1" applyProtection="1">
      <alignment wrapText="1"/>
      <protection/>
    </xf>
    <xf numFmtId="182" fontId="5" fillId="0" borderId="46" xfId="0" applyNumberFormat="1" applyFont="1" applyFill="1" applyBorder="1" applyAlignment="1" applyProtection="1">
      <alignment wrapText="1"/>
      <protection/>
    </xf>
    <xf numFmtId="182" fontId="5" fillId="0" borderId="47" xfId="0" applyNumberFormat="1" applyFont="1" applyFill="1" applyBorder="1" applyAlignment="1" applyProtection="1">
      <alignment wrapText="1"/>
      <protection/>
    </xf>
    <xf numFmtId="180" fontId="5" fillId="0" borderId="46" xfId="0" applyNumberFormat="1" applyFont="1" applyFill="1" applyBorder="1" applyAlignment="1" applyProtection="1">
      <alignment wrapText="1"/>
      <protection/>
    </xf>
    <xf numFmtId="182" fontId="5" fillId="0" borderId="48" xfId="0" applyNumberFormat="1" applyFont="1" applyFill="1" applyBorder="1" applyAlignment="1" applyProtection="1">
      <alignment wrapText="1"/>
      <protection/>
    </xf>
    <xf numFmtId="0" fontId="3" fillId="0" borderId="20" xfId="0" applyFont="1" applyBorder="1" applyAlignment="1" applyProtection="1">
      <alignment vertical="top" wrapText="1"/>
      <protection/>
    </xf>
    <xf numFmtId="182" fontId="3" fillId="0" borderId="41" xfId="0" applyNumberFormat="1" applyFont="1" applyFill="1" applyBorder="1" applyAlignment="1" applyProtection="1">
      <alignment vertical="top"/>
      <protection/>
    </xf>
    <xf numFmtId="182" fontId="3" fillId="0" borderId="42" xfId="0" applyNumberFormat="1" applyFont="1" applyFill="1" applyBorder="1" applyAlignment="1" applyProtection="1">
      <alignment vertical="top"/>
      <protection/>
    </xf>
    <xf numFmtId="182" fontId="3" fillId="0" borderId="43" xfId="0" applyNumberFormat="1" applyFont="1" applyFill="1" applyBorder="1" applyAlignment="1" applyProtection="1">
      <alignment vertical="top"/>
      <protection/>
    </xf>
    <xf numFmtId="180" fontId="3" fillId="0" borderId="42" xfId="0" applyNumberFormat="1" applyFont="1" applyFill="1" applyBorder="1" applyAlignment="1" applyProtection="1">
      <alignment vertical="top"/>
      <protection/>
    </xf>
    <xf numFmtId="182" fontId="3" fillId="0" borderId="44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182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/>
      <protection/>
    </xf>
    <xf numFmtId="182" fontId="3" fillId="0" borderId="11" xfId="0" applyNumberFormat="1" applyFont="1" applyFill="1" applyBorder="1" applyAlignment="1" applyProtection="1">
      <alignment/>
      <protection/>
    </xf>
    <xf numFmtId="182" fontId="3" fillId="0" borderId="21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82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2" fontId="3" fillId="0" borderId="20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2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82" fontId="5" fillId="0" borderId="23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2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 horizontal="left" wrapText="1"/>
      <protection/>
    </xf>
    <xf numFmtId="182" fontId="5" fillId="0" borderId="51" xfId="0" applyNumberFormat="1" applyFont="1" applyBorder="1" applyAlignment="1" applyProtection="1">
      <alignment horizontal="left" wrapText="1"/>
      <protection/>
    </xf>
    <xf numFmtId="182" fontId="5" fillId="0" borderId="21" xfId="0" applyNumberFormat="1" applyFont="1" applyBorder="1" applyAlignment="1" applyProtection="1">
      <alignment horizontal="left" wrapText="1"/>
      <protection/>
    </xf>
    <xf numFmtId="182" fontId="0" fillId="0" borderId="21" xfId="0" applyNumberFormat="1" applyBorder="1" applyAlignment="1" applyProtection="1">
      <alignment/>
      <protection/>
    </xf>
    <xf numFmtId="182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82" fontId="5" fillId="0" borderId="51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82" fontId="5" fillId="0" borderId="52" xfId="0" applyNumberFormat="1" applyFont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14588446652</v>
      </c>
      <c r="C5" s="18">
        <v>0</v>
      </c>
      <c r="D5" s="58">
        <v>29279761652</v>
      </c>
      <c r="E5" s="59">
        <v>29182432220</v>
      </c>
      <c r="F5" s="59">
        <v>2142002974</v>
      </c>
      <c r="G5" s="59">
        <v>2447612632</v>
      </c>
      <c r="H5" s="59">
        <v>2267897936</v>
      </c>
      <c r="I5" s="59">
        <v>6857513542</v>
      </c>
      <c r="J5" s="59">
        <v>2335505252</v>
      </c>
      <c r="K5" s="59">
        <v>2356257141</v>
      </c>
      <c r="L5" s="59">
        <v>2436183773</v>
      </c>
      <c r="M5" s="59">
        <v>7127946166</v>
      </c>
      <c r="N5" s="59">
        <v>2389697262</v>
      </c>
      <c r="O5" s="59">
        <v>2453546520</v>
      </c>
      <c r="P5" s="59">
        <v>2360208520</v>
      </c>
      <c r="Q5" s="59">
        <v>7203452302</v>
      </c>
      <c r="R5" s="59">
        <v>2422745905</v>
      </c>
      <c r="S5" s="59">
        <v>2442152575</v>
      </c>
      <c r="T5" s="59">
        <v>2411660340</v>
      </c>
      <c r="U5" s="59">
        <v>7276558820</v>
      </c>
      <c r="V5" s="59">
        <v>28465470830</v>
      </c>
      <c r="W5" s="59">
        <v>29182432220</v>
      </c>
      <c r="X5" s="59">
        <v>-716961390</v>
      </c>
      <c r="Y5" s="60">
        <v>-2.46</v>
      </c>
      <c r="Z5" s="61">
        <v>29182432220</v>
      </c>
    </row>
    <row r="6" spans="1:26" ht="12.75">
      <c r="A6" s="57" t="s">
        <v>32</v>
      </c>
      <c r="B6" s="18">
        <v>46478290479</v>
      </c>
      <c r="C6" s="18">
        <v>0</v>
      </c>
      <c r="D6" s="58">
        <v>89127291485</v>
      </c>
      <c r="E6" s="59">
        <v>88573360549</v>
      </c>
      <c r="F6" s="59">
        <v>6375198025</v>
      </c>
      <c r="G6" s="59">
        <v>7515365598</v>
      </c>
      <c r="H6" s="59">
        <v>6930783496</v>
      </c>
      <c r="I6" s="59">
        <v>20821347119</v>
      </c>
      <c r="J6" s="59">
        <v>6432251487</v>
      </c>
      <c r="K6" s="59">
        <v>7222534962</v>
      </c>
      <c r="L6" s="59">
        <v>7003406794</v>
      </c>
      <c r="M6" s="59">
        <v>20658193243</v>
      </c>
      <c r="N6" s="59">
        <v>7351105821</v>
      </c>
      <c r="O6" s="59">
        <v>6081103313</v>
      </c>
      <c r="P6" s="59">
        <v>5967494055</v>
      </c>
      <c r="Q6" s="59">
        <v>19399703189</v>
      </c>
      <c r="R6" s="59">
        <v>6597931866</v>
      </c>
      <c r="S6" s="59">
        <v>6475062372</v>
      </c>
      <c r="T6" s="59">
        <v>6723611457</v>
      </c>
      <c r="U6" s="59">
        <v>19796605695</v>
      </c>
      <c r="V6" s="59">
        <v>80675849246</v>
      </c>
      <c r="W6" s="59">
        <v>88573360560</v>
      </c>
      <c r="X6" s="59">
        <v>-7897511314</v>
      </c>
      <c r="Y6" s="60">
        <v>-8.92</v>
      </c>
      <c r="Z6" s="61">
        <v>88573360549</v>
      </c>
    </row>
    <row r="7" spans="1:26" ht="12.75">
      <c r="A7" s="57" t="s">
        <v>33</v>
      </c>
      <c r="B7" s="18">
        <v>882682561</v>
      </c>
      <c r="C7" s="18">
        <v>0</v>
      </c>
      <c r="D7" s="58">
        <v>986668217</v>
      </c>
      <c r="E7" s="59">
        <v>1158120623</v>
      </c>
      <c r="F7" s="59">
        <v>67632928</v>
      </c>
      <c r="G7" s="59">
        <v>80316811</v>
      </c>
      <c r="H7" s="59">
        <v>136374967</v>
      </c>
      <c r="I7" s="59">
        <v>284324706</v>
      </c>
      <c r="J7" s="59">
        <v>58775327</v>
      </c>
      <c r="K7" s="59">
        <v>97949944</v>
      </c>
      <c r="L7" s="59">
        <v>56052367</v>
      </c>
      <c r="M7" s="59">
        <v>212777638</v>
      </c>
      <c r="N7" s="59">
        <v>79345209</v>
      </c>
      <c r="O7" s="59">
        <v>61678198</v>
      </c>
      <c r="P7" s="59">
        <v>319455897</v>
      </c>
      <c r="Q7" s="59">
        <v>460479304</v>
      </c>
      <c r="R7" s="59">
        <v>-88486510</v>
      </c>
      <c r="S7" s="59">
        <v>140292315</v>
      </c>
      <c r="T7" s="59">
        <v>46409420</v>
      </c>
      <c r="U7" s="59">
        <v>98215225</v>
      </c>
      <c r="V7" s="59">
        <v>1055796873</v>
      </c>
      <c r="W7" s="59">
        <v>1158120628</v>
      </c>
      <c r="X7" s="59">
        <v>-102323755</v>
      </c>
      <c r="Y7" s="60">
        <v>-8.84</v>
      </c>
      <c r="Z7" s="61">
        <v>1158120623</v>
      </c>
    </row>
    <row r="8" spans="1:26" ht="12.75">
      <c r="A8" s="57" t="s">
        <v>34</v>
      </c>
      <c r="B8" s="18">
        <v>9627776383</v>
      </c>
      <c r="C8" s="18">
        <v>0</v>
      </c>
      <c r="D8" s="58">
        <v>19109532132</v>
      </c>
      <c r="E8" s="59">
        <v>25249142328</v>
      </c>
      <c r="F8" s="59">
        <v>5925810909</v>
      </c>
      <c r="G8" s="59">
        <v>741572959</v>
      </c>
      <c r="H8" s="59">
        <v>705537417</v>
      </c>
      <c r="I8" s="59">
        <v>7372921285</v>
      </c>
      <c r="J8" s="59">
        <v>929601675</v>
      </c>
      <c r="K8" s="59">
        <v>672027470</v>
      </c>
      <c r="L8" s="59">
        <v>4242600016</v>
      </c>
      <c r="M8" s="59">
        <v>5844229161</v>
      </c>
      <c r="N8" s="59">
        <v>712109032</v>
      </c>
      <c r="O8" s="59">
        <v>612679248</v>
      </c>
      <c r="P8" s="59">
        <v>5245695645</v>
      </c>
      <c r="Q8" s="59">
        <v>6570483925</v>
      </c>
      <c r="R8" s="59">
        <v>1684525284</v>
      </c>
      <c r="S8" s="59">
        <v>753121493</v>
      </c>
      <c r="T8" s="59">
        <v>1151795735</v>
      </c>
      <c r="U8" s="59">
        <v>3589442512</v>
      </c>
      <c r="V8" s="59">
        <v>23377076883</v>
      </c>
      <c r="W8" s="59">
        <v>25249142335</v>
      </c>
      <c r="X8" s="59">
        <v>-1872065452</v>
      </c>
      <c r="Y8" s="60">
        <v>-7.41</v>
      </c>
      <c r="Z8" s="61">
        <v>25249142328</v>
      </c>
    </row>
    <row r="9" spans="1:26" ht="12.75">
      <c r="A9" s="57" t="s">
        <v>35</v>
      </c>
      <c r="B9" s="18">
        <v>32030136340</v>
      </c>
      <c r="C9" s="18">
        <v>0</v>
      </c>
      <c r="D9" s="58">
        <v>13693388932</v>
      </c>
      <c r="E9" s="59">
        <v>16595127660</v>
      </c>
      <c r="F9" s="59">
        <v>630819526</v>
      </c>
      <c r="G9" s="59">
        <v>1829856634</v>
      </c>
      <c r="H9" s="59">
        <v>1073592319</v>
      </c>
      <c r="I9" s="59">
        <v>3534268479</v>
      </c>
      <c r="J9" s="59">
        <v>911822254</v>
      </c>
      <c r="K9" s="59">
        <v>1075305824</v>
      </c>
      <c r="L9" s="59">
        <v>1729796212</v>
      </c>
      <c r="M9" s="59">
        <v>3716924290</v>
      </c>
      <c r="N9" s="59">
        <v>1385940654</v>
      </c>
      <c r="O9" s="59">
        <v>1243839606</v>
      </c>
      <c r="P9" s="59">
        <v>-16587063</v>
      </c>
      <c r="Q9" s="59">
        <v>2613193197</v>
      </c>
      <c r="R9" s="59">
        <v>965475847</v>
      </c>
      <c r="S9" s="59">
        <v>620246574</v>
      </c>
      <c r="T9" s="59">
        <v>1386438922</v>
      </c>
      <c r="U9" s="59">
        <v>2972161343</v>
      </c>
      <c r="V9" s="59">
        <v>12836547309</v>
      </c>
      <c r="W9" s="59">
        <v>16595127686</v>
      </c>
      <c r="X9" s="59">
        <v>-3758580377</v>
      </c>
      <c r="Y9" s="60">
        <v>-22.65</v>
      </c>
      <c r="Z9" s="61">
        <v>16595127660</v>
      </c>
    </row>
    <row r="10" spans="1:26" ht="20.25">
      <c r="A10" s="62" t="s">
        <v>93</v>
      </c>
      <c r="B10" s="63">
        <f>SUM(B5:B9)</f>
        <v>103607332415</v>
      </c>
      <c r="C10" s="63">
        <f>SUM(C5:C9)</f>
        <v>0</v>
      </c>
      <c r="D10" s="64">
        <f aca="true" t="shared" si="0" ref="D10:Z10">SUM(D5:D9)</f>
        <v>152196642418</v>
      </c>
      <c r="E10" s="65">
        <f t="shared" si="0"/>
        <v>160758183380</v>
      </c>
      <c r="F10" s="65">
        <f t="shared" si="0"/>
        <v>15141464362</v>
      </c>
      <c r="G10" s="65">
        <f t="shared" si="0"/>
        <v>12614724634</v>
      </c>
      <c r="H10" s="65">
        <f t="shared" si="0"/>
        <v>11114186135</v>
      </c>
      <c r="I10" s="65">
        <f t="shared" si="0"/>
        <v>38870375131</v>
      </c>
      <c r="J10" s="65">
        <f t="shared" si="0"/>
        <v>10667955995</v>
      </c>
      <c r="K10" s="65">
        <f t="shared" si="0"/>
        <v>11424075341</v>
      </c>
      <c r="L10" s="65">
        <f t="shared" si="0"/>
        <v>15468039162</v>
      </c>
      <c r="M10" s="65">
        <f t="shared" si="0"/>
        <v>37560070498</v>
      </c>
      <c r="N10" s="65">
        <f t="shared" si="0"/>
        <v>11918197978</v>
      </c>
      <c r="O10" s="65">
        <f t="shared" si="0"/>
        <v>10452846885</v>
      </c>
      <c r="P10" s="65">
        <f t="shared" si="0"/>
        <v>13876267054</v>
      </c>
      <c r="Q10" s="65">
        <f t="shared" si="0"/>
        <v>36247311917</v>
      </c>
      <c r="R10" s="65">
        <f t="shared" si="0"/>
        <v>11582192392</v>
      </c>
      <c r="S10" s="65">
        <f t="shared" si="0"/>
        <v>10430875329</v>
      </c>
      <c r="T10" s="65">
        <f t="shared" si="0"/>
        <v>11719915874</v>
      </c>
      <c r="U10" s="65">
        <f t="shared" si="0"/>
        <v>33732983595</v>
      </c>
      <c r="V10" s="65">
        <f t="shared" si="0"/>
        <v>146410741141</v>
      </c>
      <c r="W10" s="65">
        <f t="shared" si="0"/>
        <v>160758183429</v>
      </c>
      <c r="X10" s="65">
        <f t="shared" si="0"/>
        <v>-14347442288</v>
      </c>
      <c r="Y10" s="66">
        <f>+IF(W10&lt;&gt;0,(X10/W10)*100,0)</f>
        <v>-8.924859675549053</v>
      </c>
      <c r="Z10" s="67">
        <f t="shared" si="0"/>
        <v>160758183380</v>
      </c>
    </row>
    <row r="11" spans="1:26" ht="12.75">
      <c r="A11" s="57" t="s">
        <v>36</v>
      </c>
      <c r="B11" s="18">
        <v>20978919299</v>
      </c>
      <c r="C11" s="18">
        <v>0</v>
      </c>
      <c r="D11" s="58">
        <v>39142037169</v>
      </c>
      <c r="E11" s="59">
        <v>38861195569</v>
      </c>
      <c r="F11" s="59">
        <v>2465343375</v>
      </c>
      <c r="G11" s="59">
        <v>3507826374</v>
      </c>
      <c r="H11" s="59">
        <v>1573938817</v>
      </c>
      <c r="I11" s="59">
        <v>7547108566</v>
      </c>
      <c r="J11" s="59">
        <v>3068853268</v>
      </c>
      <c r="K11" s="59">
        <v>3354289392</v>
      </c>
      <c r="L11" s="59">
        <v>3025929809</v>
      </c>
      <c r="M11" s="59">
        <v>9449072469</v>
      </c>
      <c r="N11" s="59">
        <v>3317137144</v>
      </c>
      <c r="O11" s="59">
        <v>3080761205</v>
      </c>
      <c r="P11" s="59">
        <v>3302182144</v>
      </c>
      <c r="Q11" s="59">
        <v>9700080493</v>
      </c>
      <c r="R11" s="59">
        <v>3179512155</v>
      </c>
      <c r="S11" s="59">
        <v>3265079800</v>
      </c>
      <c r="T11" s="59">
        <v>3237732397</v>
      </c>
      <c r="U11" s="59">
        <v>9682324352</v>
      </c>
      <c r="V11" s="59">
        <v>36378585880</v>
      </c>
      <c r="W11" s="59">
        <v>38861195954</v>
      </c>
      <c r="X11" s="59">
        <v>-2482610074</v>
      </c>
      <c r="Y11" s="60">
        <v>-6.39</v>
      </c>
      <c r="Z11" s="61">
        <v>38861195569</v>
      </c>
    </row>
    <row r="12" spans="1:26" ht="12.75">
      <c r="A12" s="57" t="s">
        <v>37</v>
      </c>
      <c r="B12" s="18">
        <v>465553637</v>
      </c>
      <c r="C12" s="18">
        <v>0</v>
      </c>
      <c r="D12" s="58">
        <v>665838888</v>
      </c>
      <c r="E12" s="59">
        <v>670498779</v>
      </c>
      <c r="F12" s="59">
        <v>49204913</v>
      </c>
      <c r="G12" s="59">
        <v>50500819</v>
      </c>
      <c r="H12" s="59">
        <v>57456750</v>
      </c>
      <c r="I12" s="59">
        <v>157162482</v>
      </c>
      <c r="J12" s="59">
        <v>52650273</v>
      </c>
      <c r="K12" s="59">
        <v>52779337</v>
      </c>
      <c r="L12" s="59">
        <v>52499692</v>
      </c>
      <c r="M12" s="59">
        <v>157929302</v>
      </c>
      <c r="N12" s="59">
        <v>49578943</v>
      </c>
      <c r="O12" s="59">
        <v>44723555</v>
      </c>
      <c r="P12" s="59">
        <v>50857784</v>
      </c>
      <c r="Q12" s="59">
        <v>145160282</v>
      </c>
      <c r="R12" s="59">
        <v>41055322</v>
      </c>
      <c r="S12" s="59">
        <v>54198504</v>
      </c>
      <c r="T12" s="59">
        <v>41112478</v>
      </c>
      <c r="U12" s="59">
        <v>136366304</v>
      </c>
      <c r="V12" s="59">
        <v>596618370</v>
      </c>
      <c r="W12" s="59">
        <v>670498806</v>
      </c>
      <c r="X12" s="59">
        <v>-73880436</v>
      </c>
      <c r="Y12" s="60">
        <v>-11.02</v>
      </c>
      <c r="Z12" s="61">
        <v>670498779</v>
      </c>
    </row>
    <row r="13" spans="1:26" ht="12.75">
      <c r="A13" s="57" t="s">
        <v>94</v>
      </c>
      <c r="B13" s="18">
        <v>6925333613</v>
      </c>
      <c r="C13" s="18">
        <v>0</v>
      </c>
      <c r="D13" s="58">
        <v>9843691657</v>
      </c>
      <c r="E13" s="59">
        <v>9688583711</v>
      </c>
      <c r="F13" s="59">
        <v>569890351</v>
      </c>
      <c r="G13" s="59">
        <v>593299014</v>
      </c>
      <c r="H13" s="59">
        <v>820149945</v>
      </c>
      <c r="I13" s="59">
        <v>1983339310</v>
      </c>
      <c r="J13" s="59">
        <v>728741988</v>
      </c>
      <c r="K13" s="59">
        <v>667191871</v>
      </c>
      <c r="L13" s="59">
        <v>808414008</v>
      </c>
      <c r="M13" s="59">
        <v>2204347867</v>
      </c>
      <c r="N13" s="59">
        <v>641382352</v>
      </c>
      <c r="O13" s="59">
        <v>627412181</v>
      </c>
      <c r="P13" s="59">
        <v>525088063</v>
      </c>
      <c r="Q13" s="59">
        <v>1793882596</v>
      </c>
      <c r="R13" s="59">
        <v>637989298</v>
      </c>
      <c r="S13" s="59">
        <v>943243948</v>
      </c>
      <c r="T13" s="59">
        <v>624120173</v>
      </c>
      <c r="U13" s="59">
        <v>2205353419</v>
      </c>
      <c r="V13" s="59">
        <v>8186923192</v>
      </c>
      <c r="W13" s="59">
        <v>9688583843</v>
      </c>
      <c r="X13" s="59">
        <v>-1501660651</v>
      </c>
      <c r="Y13" s="60">
        <v>-15.5</v>
      </c>
      <c r="Z13" s="61">
        <v>9688583711</v>
      </c>
    </row>
    <row r="14" spans="1:26" ht="12.75">
      <c r="A14" s="57" t="s">
        <v>38</v>
      </c>
      <c r="B14" s="18">
        <v>2886422841</v>
      </c>
      <c r="C14" s="18">
        <v>0</v>
      </c>
      <c r="D14" s="58">
        <v>5581814584</v>
      </c>
      <c r="E14" s="59">
        <v>6599576929</v>
      </c>
      <c r="F14" s="59">
        <v>444744515</v>
      </c>
      <c r="G14" s="59">
        <v>352713536</v>
      </c>
      <c r="H14" s="59">
        <v>452539197</v>
      </c>
      <c r="I14" s="59">
        <v>1249997248</v>
      </c>
      <c r="J14" s="59">
        <v>239414868</v>
      </c>
      <c r="K14" s="59">
        <v>419772128</v>
      </c>
      <c r="L14" s="59">
        <v>419008358</v>
      </c>
      <c r="M14" s="59">
        <v>1078195354</v>
      </c>
      <c r="N14" s="59">
        <v>159282617</v>
      </c>
      <c r="O14" s="59">
        <v>663838952</v>
      </c>
      <c r="P14" s="59">
        <v>936632628</v>
      </c>
      <c r="Q14" s="59">
        <v>1759754197</v>
      </c>
      <c r="R14" s="59">
        <v>401008582</v>
      </c>
      <c r="S14" s="59">
        <v>468861033</v>
      </c>
      <c r="T14" s="59">
        <v>559034012</v>
      </c>
      <c r="U14" s="59">
        <v>1428903627</v>
      </c>
      <c r="V14" s="59">
        <v>5516850426</v>
      </c>
      <c r="W14" s="59">
        <v>6599576922</v>
      </c>
      <c r="X14" s="59">
        <v>-1082726496</v>
      </c>
      <c r="Y14" s="60">
        <v>-16.41</v>
      </c>
      <c r="Z14" s="61">
        <v>6599576929</v>
      </c>
    </row>
    <row r="15" spans="1:26" ht="12.75">
      <c r="A15" s="57" t="s">
        <v>39</v>
      </c>
      <c r="B15" s="18">
        <v>32166104784</v>
      </c>
      <c r="C15" s="18">
        <v>0</v>
      </c>
      <c r="D15" s="58">
        <v>56990276625</v>
      </c>
      <c r="E15" s="59">
        <v>53405040922</v>
      </c>
      <c r="F15" s="59">
        <v>4082095106</v>
      </c>
      <c r="G15" s="59">
        <v>5309178322</v>
      </c>
      <c r="H15" s="59">
        <v>6811447183</v>
      </c>
      <c r="I15" s="59">
        <v>16202720611</v>
      </c>
      <c r="J15" s="59">
        <v>4351870753</v>
      </c>
      <c r="K15" s="59">
        <v>4215019912</v>
      </c>
      <c r="L15" s="59">
        <v>3940980120</v>
      </c>
      <c r="M15" s="59">
        <v>12507870785</v>
      </c>
      <c r="N15" s="59">
        <v>3936764564</v>
      </c>
      <c r="O15" s="59">
        <v>3968425305</v>
      </c>
      <c r="P15" s="59">
        <v>2588138072</v>
      </c>
      <c r="Q15" s="59">
        <v>10493327941</v>
      </c>
      <c r="R15" s="59">
        <v>4590945309</v>
      </c>
      <c r="S15" s="59">
        <v>2303237756</v>
      </c>
      <c r="T15" s="59">
        <v>5910421849</v>
      </c>
      <c r="U15" s="59">
        <v>12804604914</v>
      </c>
      <c r="V15" s="59">
        <v>52008524251</v>
      </c>
      <c r="W15" s="59">
        <v>53405041006</v>
      </c>
      <c r="X15" s="59">
        <v>-1396516755</v>
      </c>
      <c r="Y15" s="60">
        <v>-2.61</v>
      </c>
      <c r="Z15" s="61">
        <v>53405040922</v>
      </c>
    </row>
    <row r="16" spans="1:26" ht="12.75">
      <c r="A16" s="57" t="s">
        <v>34</v>
      </c>
      <c r="B16" s="18">
        <v>1202669558</v>
      </c>
      <c r="C16" s="18">
        <v>0</v>
      </c>
      <c r="D16" s="58">
        <v>1228183416</v>
      </c>
      <c r="E16" s="59">
        <v>1071524846</v>
      </c>
      <c r="F16" s="59">
        <v>12463338</v>
      </c>
      <c r="G16" s="59">
        <v>66357823</v>
      </c>
      <c r="H16" s="59">
        <v>86534327</v>
      </c>
      <c r="I16" s="59">
        <v>165355488</v>
      </c>
      <c r="J16" s="59">
        <v>73496955</v>
      </c>
      <c r="K16" s="59">
        <v>82533045</v>
      </c>
      <c r="L16" s="59">
        <v>74898527</v>
      </c>
      <c r="M16" s="59">
        <v>230928527</v>
      </c>
      <c r="N16" s="59">
        <v>83793748</v>
      </c>
      <c r="O16" s="59">
        <v>69625617</v>
      </c>
      <c r="P16" s="59">
        <v>69227750</v>
      </c>
      <c r="Q16" s="59">
        <v>222647115</v>
      </c>
      <c r="R16" s="59">
        <v>81933769</v>
      </c>
      <c r="S16" s="59">
        <v>53475320</v>
      </c>
      <c r="T16" s="59">
        <v>56504224</v>
      </c>
      <c r="U16" s="59">
        <v>191913313</v>
      </c>
      <c r="V16" s="59">
        <v>810844443</v>
      </c>
      <c r="W16" s="59">
        <v>1071524844</v>
      </c>
      <c r="X16" s="59">
        <v>-260680401</v>
      </c>
      <c r="Y16" s="60">
        <v>-24.33</v>
      </c>
      <c r="Z16" s="61">
        <v>1071524846</v>
      </c>
    </row>
    <row r="17" spans="1:26" ht="12.75">
      <c r="A17" s="57" t="s">
        <v>40</v>
      </c>
      <c r="B17" s="18">
        <v>22122832064</v>
      </c>
      <c r="C17" s="18">
        <v>0</v>
      </c>
      <c r="D17" s="58">
        <v>32787456527</v>
      </c>
      <c r="E17" s="59">
        <v>44880110319</v>
      </c>
      <c r="F17" s="59">
        <v>1286913025</v>
      </c>
      <c r="G17" s="59">
        <v>955361224</v>
      </c>
      <c r="H17" s="59">
        <v>5464171607</v>
      </c>
      <c r="I17" s="59">
        <v>7706445856</v>
      </c>
      <c r="J17" s="59">
        <v>3343594616</v>
      </c>
      <c r="K17" s="59">
        <v>3059619833</v>
      </c>
      <c r="L17" s="59">
        <v>3794267304</v>
      </c>
      <c r="M17" s="59">
        <v>10197481753</v>
      </c>
      <c r="N17" s="59">
        <v>3209801031</v>
      </c>
      <c r="O17" s="59">
        <v>3381699409</v>
      </c>
      <c r="P17" s="59">
        <v>3031790656</v>
      </c>
      <c r="Q17" s="59">
        <v>9623291096</v>
      </c>
      <c r="R17" s="59">
        <v>2607594870</v>
      </c>
      <c r="S17" s="59">
        <v>3141519860</v>
      </c>
      <c r="T17" s="59">
        <v>5197062276</v>
      </c>
      <c r="U17" s="59">
        <v>10946177006</v>
      </c>
      <c r="V17" s="59">
        <v>38473395711</v>
      </c>
      <c r="W17" s="59">
        <v>44880110365</v>
      </c>
      <c r="X17" s="59">
        <v>-6406714654</v>
      </c>
      <c r="Y17" s="60">
        <v>-14.28</v>
      </c>
      <c r="Z17" s="61">
        <v>44880110319</v>
      </c>
    </row>
    <row r="18" spans="1:26" ht="12.75">
      <c r="A18" s="68" t="s">
        <v>41</v>
      </c>
      <c r="B18" s="69">
        <f>SUM(B11:B17)</f>
        <v>86747835796</v>
      </c>
      <c r="C18" s="69">
        <f>SUM(C11:C17)</f>
        <v>0</v>
      </c>
      <c r="D18" s="70">
        <f aca="true" t="shared" si="1" ref="D18:Z18">SUM(D11:D17)</f>
        <v>146239298866</v>
      </c>
      <c r="E18" s="71">
        <f t="shared" si="1"/>
        <v>155176531075</v>
      </c>
      <c r="F18" s="71">
        <f t="shared" si="1"/>
        <v>8910654623</v>
      </c>
      <c r="G18" s="71">
        <f t="shared" si="1"/>
        <v>10835237112</v>
      </c>
      <c r="H18" s="71">
        <f t="shared" si="1"/>
        <v>15266237826</v>
      </c>
      <c r="I18" s="71">
        <f t="shared" si="1"/>
        <v>35012129561</v>
      </c>
      <c r="J18" s="71">
        <f t="shared" si="1"/>
        <v>11858622721</v>
      </c>
      <c r="K18" s="71">
        <f t="shared" si="1"/>
        <v>11851205518</v>
      </c>
      <c r="L18" s="71">
        <f t="shared" si="1"/>
        <v>12115997818</v>
      </c>
      <c r="M18" s="71">
        <f t="shared" si="1"/>
        <v>35825826057</v>
      </c>
      <c r="N18" s="71">
        <f t="shared" si="1"/>
        <v>11397740399</v>
      </c>
      <c r="O18" s="71">
        <f t="shared" si="1"/>
        <v>11836486224</v>
      </c>
      <c r="P18" s="71">
        <f t="shared" si="1"/>
        <v>10503917097</v>
      </c>
      <c r="Q18" s="71">
        <f t="shared" si="1"/>
        <v>33738143720</v>
      </c>
      <c r="R18" s="71">
        <f t="shared" si="1"/>
        <v>11540039305</v>
      </c>
      <c r="S18" s="71">
        <f t="shared" si="1"/>
        <v>10229616221</v>
      </c>
      <c r="T18" s="71">
        <f t="shared" si="1"/>
        <v>15625987409</v>
      </c>
      <c r="U18" s="71">
        <f t="shared" si="1"/>
        <v>37395642935</v>
      </c>
      <c r="V18" s="71">
        <f t="shared" si="1"/>
        <v>141971742273</v>
      </c>
      <c r="W18" s="71">
        <f t="shared" si="1"/>
        <v>155176531740</v>
      </c>
      <c r="X18" s="71">
        <f t="shared" si="1"/>
        <v>-13204789467</v>
      </c>
      <c r="Y18" s="66">
        <f>+IF(W18&lt;&gt;0,(X18/W18)*100,0)</f>
        <v>-8.509527387250007</v>
      </c>
      <c r="Z18" s="72">
        <f t="shared" si="1"/>
        <v>155176531075</v>
      </c>
    </row>
    <row r="19" spans="1:26" ht="12.75">
      <c r="A19" s="68" t="s">
        <v>42</v>
      </c>
      <c r="B19" s="73">
        <f>+B10-B18</f>
        <v>16859496619</v>
      </c>
      <c r="C19" s="73">
        <f>+C10-C18</f>
        <v>0</v>
      </c>
      <c r="D19" s="74">
        <f aca="true" t="shared" si="2" ref="D19:Z19">+D10-D18</f>
        <v>5957343552</v>
      </c>
      <c r="E19" s="75">
        <f t="shared" si="2"/>
        <v>5581652305</v>
      </c>
      <c r="F19" s="75">
        <f t="shared" si="2"/>
        <v>6230809739</v>
      </c>
      <c r="G19" s="75">
        <f t="shared" si="2"/>
        <v>1779487522</v>
      </c>
      <c r="H19" s="75">
        <f t="shared" si="2"/>
        <v>-4152051691</v>
      </c>
      <c r="I19" s="75">
        <f t="shared" si="2"/>
        <v>3858245570</v>
      </c>
      <c r="J19" s="75">
        <f t="shared" si="2"/>
        <v>-1190666726</v>
      </c>
      <c r="K19" s="75">
        <f t="shared" si="2"/>
        <v>-427130177</v>
      </c>
      <c r="L19" s="75">
        <f t="shared" si="2"/>
        <v>3352041344</v>
      </c>
      <c r="M19" s="75">
        <f t="shared" si="2"/>
        <v>1734244441</v>
      </c>
      <c r="N19" s="75">
        <f t="shared" si="2"/>
        <v>520457579</v>
      </c>
      <c r="O19" s="75">
        <f t="shared" si="2"/>
        <v>-1383639339</v>
      </c>
      <c r="P19" s="75">
        <f t="shared" si="2"/>
        <v>3372349957</v>
      </c>
      <c r="Q19" s="75">
        <f t="shared" si="2"/>
        <v>2509168197</v>
      </c>
      <c r="R19" s="75">
        <f t="shared" si="2"/>
        <v>42153087</v>
      </c>
      <c r="S19" s="75">
        <f t="shared" si="2"/>
        <v>201259108</v>
      </c>
      <c r="T19" s="75">
        <f t="shared" si="2"/>
        <v>-3906071535</v>
      </c>
      <c r="U19" s="75">
        <f t="shared" si="2"/>
        <v>-3662659340</v>
      </c>
      <c r="V19" s="75">
        <f t="shared" si="2"/>
        <v>4438998868</v>
      </c>
      <c r="W19" s="75">
        <f>IF(E10=E18,0,W10-W18)</f>
        <v>5581651689</v>
      </c>
      <c r="X19" s="75">
        <f t="shared" si="2"/>
        <v>-1142652821</v>
      </c>
      <c r="Y19" s="76">
        <f>+IF(W19&lt;&gt;0,(X19/W19)*100,0)</f>
        <v>-20.471589498353595</v>
      </c>
      <c r="Z19" s="77">
        <f t="shared" si="2"/>
        <v>5581652305</v>
      </c>
    </row>
    <row r="20" spans="1:26" ht="20.25">
      <c r="A20" s="78" t="s">
        <v>43</v>
      </c>
      <c r="B20" s="79">
        <v>4546380263</v>
      </c>
      <c r="C20" s="79">
        <v>0</v>
      </c>
      <c r="D20" s="80">
        <v>8550784242</v>
      </c>
      <c r="E20" s="81">
        <v>7756190573</v>
      </c>
      <c r="F20" s="81">
        <v>-10841574</v>
      </c>
      <c r="G20" s="81">
        <v>86828872</v>
      </c>
      <c r="H20" s="81">
        <v>426022622</v>
      </c>
      <c r="I20" s="81">
        <v>502009920</v>
      </c>
      <c r="J20" s="81">
        <v>513163809</v>
      </c>
      <c r="K20" s="81">
        <v>494691862</v>
      </c>
      <c r="L20" s="81">
        <v>665113578</v>
      </c>
      <c r="M20" s="81">
        <v>1672969249</v>
      </c>
      <c r="N20" s="81">
        <v>279219657</v>
      </c>
      <c r="O20" s="81">
        <v>379733091</v>
      </c>
      <c r="P20" s="81">
        <v>553917072</v>
      </c>
      <c r="Q20" s="81">
        <v>1212869820</v>
      </c>
      <c r="R20" s="81">
        <v>327819184</v>
      </c>
      <c r="S20" s="81">
        <v>190620335</v>
      </c>
      <c r="T20" s="81">
        <v>629303474</v>
      </c>
      <c r="U20" s="81">
        <v>1147742993</v>
      </c>
      <c r="V20" s="81">
        <v>4535591982</v>
      </c>
      <c r="W20" s="81">
        <v>7756190569</v>
      </c>
      <c r="X20" s="81">
        <v>-3220598587</v>
      </c>
      <c r="Y20" s="82">
        <v>-41.52</v>
      </c>
      <c r="Z20" s="83">
        <v>7756190573</v>
      </c>
    </row>
    <row r="21" spans="1:26" ht="41.25">
      <c r="A21" s="84" t="s">
        <v>95</v>
      </c>
      <c r="B21" s="85">
        <v>1482640154</v>
      </c>
      <c r="C21" s="85">
        <v>0</v>
      </c>
      <c r="D21" s="86">
        <v>1198806723</v>
      </c>
      <c r="E21" s="87">
        <v>644260817</v>
      </c>
      <c r="F21" s="87">
        <v>79886544</v>
      </c>
      <c r="G21" s="87">
        <v>106187920</v>
      </c>
      <c r="H21" s="87">
        <v>109206031</v>
      </c>
      <c r="I21" s="87">
        <v>295280495</v>
      </c>
      <c r="J21" s="87">
        <v>124992513</v>
      </c>
      <c r="K21" s="87">
        <v>12842376</v>
      </c>
      <c r="L21" s="87">
        <v>74612915</v>
      </c>
      <c r="M21" s="87">
        <v>212447804</v>
      </c>
      <c r="N21" s="87">
        <v>88948637</v>
      </c>
      <c r="O21" s="87">
        <v>98310466</v>
      </c>
      <c r="P21" s="87">
        <v>40395881</v>
      </c>
      <c r="Q21" s="87">
        <v>227654984</v>
      </c>
      <c r="R21" s="87">
        <v>73741056</v>
      </c>
      <c r="S21" s="87">
        <v>89403457</v>
      </c>
      <c r="T21" s="87">
        <v>179813576</v>
      </c>
      <c r="U21" s="87">
        <v>342958089</v>
      </c>
      <c r="V21" s="87">
        <v>1078341372</v>
      </c>
      <c r="W21" s="87">
        <v>644260813</v>
      </c>
      <c r="X21" s="87">
        <v>434080559</v>
      </c>
      <c r="Y21" s="88">
        <v>67.38</v>
      </c>
      <c r="Z21" s="89">
        <v>644260817</v>
      </c>
    </row>
    <row r="22" spans="1:26" ht="12.75">
      <c r="A22" s="90" t="s">
        <v>96</v>
      </c>
      <c r="B22" s="91">
        <f>SUM(B19:B21)</f>
        <v>22888517036</v>
      </c>
      <c r="C22" s="91">
        <f>SUM(C19:C21)</f>
        <v>0</v>
      </c>
      <c r="D22" s="92">
        <f aca="true" t="shared" si="3" ref="D22:Z22">SUM(D19:D21)</f>
        <v>15706934517</v>
      </c>
      <c r="E22" s="93">
        <f t="shared" si="3"/>
        <v>13982103695</v>
      </c>
      <c r="F22" s="93">
        <f t="shared" si="3"/>
        <v>6299854709</v>
      </c>
      <c r="G22" s="93">
        <f t="shared" si="3"/>
        <v>1972504314</v>
      </c>
      <c r="H22" s="93">
        <f t="shared" si="3"/>
        <v>-3616823038</v>
      </c>
      <c r="I22" s="93">
        <f t="shared" si="3"/>
        <v>4655535985</v>
      </c>
      <c r="J22" s="93">
        <f t="shared" si="3"/>
        <v>-552510404</v>
      </c>
      <c r="K22" s="93">
        <f t="shared" si="3"/>
        <v>80404061</v>
      </c>
      <c r="L22" s="93">
        <f t="shared" si="3"/>
        <v>4091767837</v>
      </c>
      <c r="M22" s="93">
        <f t="shared" si="3"/>
        <v>3619661494</v>
      </c>
      <c r="N22" s="93">
        <f t="shared" si="3"/>
        <v>888625873</v>
      </c>
      <c r="O22" s="93">
        <f t="shared" si="3"/>
        <v>-905595782</v>
      </c>
      <c r="P22" s="93">
        <f t="shared" si="3"/>
        <v>3966662910</v>
      </c>
      <c r="Q22" s="93">
        <f t="shared" si="3"/>
        <v>3949693001</v>
      </c>
      <c r="R22" s="93">
        <f t="shared" si="3"/>
        <v>443713327</v>
      </c>
      <c r="S22" s="93">
        <f t="shared" si="3"/>
        <v>481282900</v>
      </c>
      <c r="T22" s="93">
        <f t="shared" si="3"/>
        <v>-3096954485</v>
      </c>
      <c r="U22" s="93">
        <f t="shared" si="3"/>
        <v>-2171958258</v>
      </c>
      <c r="V22" s="93">
        <f t="shared" si="3"/>
        <v>10052932222</v>
      </c>
      <c r="W22" s="93">
        <f t="shared" si="3"/>
        <v>13982103071</v>
      </c>
      <c r="X22" s="93">
        <f t="shared" si="3"/>
        <v>-3929170849</v>
      </c>
      <c r="Y22" s="94">
        <f>+IF(W22&lt;&gt;0,(X22/W22)*100,0)</f>
        <v>-28.10142958500581</v>
      </c>
      <c r="Z22" s="95">
        <f t="shared" si="3"/>
        <v>13982103695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22888517036</v>
      </c>
      <c r="C24" s="73">
        <f>SUM(C22:C23)</f>
        <v>0</v>
      </c>
      <c r="D24" s="74">
        <f aca="true" t="shared" si="4" ref="D24:Z24">SUM(D22:D23)</f>
        <v>15706934517</v>
      </c>
      <c r="E24" s="75">
        <f t="shared" si="4"/>
        <v>13982103695</v>
      </c>
      <c r="F24" s="75">
        <f t="shared" si="4"/>
        <v>6299854709</v>
      </c>
      <c r="G24" s="75">
        <f t="shared" si="4"/>
        <v>1972504314</v>
      </c>
      <c r="H24" s="75">
        <f t="shared" si="4"/>
        <v>-3616823038</v>
      </c>
      <c r="I24" s="75">
        <f t="shared" si="4"/>
        <v>4655535985</v>
      </c>
      <c r="J24" s="75">
        <f t="shared" si="4"/>
        <v>-552510404</v>
      </c>
      <c r="K24" s="75">
        <f t="shared" si="4"/>
        <v>80404061</v>
      </c>
      <c r="L24" s="75">
        <f t="shared" si="4"/>
        <v>4091767837</v>
      </c>
      <c r="M24" s="75">
        <f t="shared" si="4"/>
        <v>3619661494</v>
      </c>
      <c r="N24" s="75">
        <f t="shared" si="4"/>
        <v>888625873</v>
      </c>
      <c r="O24" s="75">
        <f t="shared" si="4"/>
        <v>-905595782</v>
      </c>
      <c r="P24" s="75">
        <f t="shared" si="4"/>
        <v>3966662910</v>
      </c>
      <c r="Q24" s="75">
        <f t="shared" si="4"/>
        <v>3949693001</v>
      </c>
      <c r="R24" s="75">
        <f t="shared" si="4"/>
        <v>443713327</v>
      </c>
      <c r="S24" s="75">
        <f t="shared" si="4"/>
        <v>481282900</v>
      </c>
      <c r="T24" s="75">
        <f t="shared" si="4"/>
        <v>-3096954485</v>
      </c>
      <c r="U24" s="75">
        <f t="shared" si="4"/>
        <v>-2171958258</v>
      </c>
      <c r="V24" s="75">
        <f t="shared" si="4"/>
        <v>10052932222</v>
      </c>
      <c r="W24" s="75">
        <f t="shared" si="4"/>
        <v>13982103071</v>
      </c>
      <c r="X24" s="75">
        <f t="shared" si="4"/>
        <v>-3929170849</v>
      </c>
      <c r="Y24" s="76">
        <f>+IF(W24&lt;&gt;0,(X24/W24)*100,0)</f>
        <v>-28.10142958500581</v>
      </c>
      <c r="Z24" s="77">
        <f t="shared" si="4"/>
        <v>13982103695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4022731170</v>
      </c>
      <c r="C27" s="21">
        <v>0</v>
      </c>
      <c r="D27" s="103">
        <v>21037219582</v>
      </c>
      <c r="E27" s="104">
        <v>15185025437</v>
      </c>
      <c r="F27" s="104">
        <v>428196500</v>
      </c>
      <c r="G27" s="104">
        <v>459141525</v>
      </c>
      <c r="H27" s="104">
        <v>783369674</v>
      </c>
      <c r="I27" s="104">
        <v>1670707699</v>
      </c>
      <c r="J27" s="104">
        <v>1076163857</v>
      </c>
      <c r="K27" s="104">
        <v>245130323</v>
      </c>
      <c r="L27" s="104">
        <v>702199616</v>
      </c>
      <c r="M27" s="104">
        <v>2023493796</v>
      </c>
      <c r="N27" s="104">
        <v>284987151</v>
      </c>
      <c r="O27" s="104">
        <v>743603112</v>
      </c>
      <c r="P27" s="104">
        <v>1040793072</v>
      </c>
      <c r="Q27" s="104">
        <v>2069383335</v>
      </c>
      <c r="R27" s="104">
        <v>585888428</v>
      </c>
      <c r="S27" s="104">
        <v>12966644363</v>
      </c>
      <c r="T27" s="104">
        <v>356514244</v>
      </c>
      <c r="U27" s="104">
        <v>13909047035</v>
      </c>
      <c r="V27" s="104">
        <v>19672631865</v>
      </c>
      <c r="W27" s="104">
        <v>15185025440</v>
      </c>
      <c r="X27" s="104">
        <v>4487606425</v>
      </c>
      <c r="Y27" s="105">
        <v>29.55</v>
      </c>
      <c r="Z27" s="106">
        <v>15185025437</v>
      </c>
    </row>
    <row r="28" spans="1:26" ht="12.75">
      <c r="A28" s="107" t="s">
        <v>47</v>
      </c>
      <c r="B28" s="18">
        <v>2360174843</v>
      </c>
      <c r="C28" s="18">
        <v>0</v>
      </c>
      <c r="D28" s="58">
        <v>7803363186</v>
      </c>
      <c r="E28" s="59">
        <v>6394287239</v>
      </c>
      <c r="F28" s="59">
        <v>186303600</v>
      </c>
      <c r="G28" s="59">
        <v>277026559</v>
      </c>
      <c r="H28" s="59">
        <v>209378230</v>
      </c>
      <c r="I28" s="59">
        <v>672708389</v>
      </c>
      <c r="J28" s="59">
        <v>348845177</v>
      </c>
      <c r="K28" s="59">
        <v>157617880</v>
      </c>
      <c r="L28" s="59">
        <v>503522576</v>
      </c>
      <c r="M28" s="59">
        <v>1009985633</v>
      </c>
      <c r="N28" s="59">
        <v>493012881</v>
      </c>
      <c r="O28" s="59">
        <v>200869637</v>
      </c>
      <c r="P28" s="59">
        <v>356214297</v>
      </c>
      <c r="Q28" s="59">
        <v>1050096815</v>
      </c>
      <c r="R28" s="59">
        <v>262267061</v>
      </c>
      <c r="S28" s="59">
        <v>64997148</v>
      </c>
      <c r="T28" s="59">
        <v>583811376</v>
      </c>
      <c r="U28" s="59">
        <v>911075585</v>
      </c>
      <c r="V28" s="59">
        <v>3643866422</v>
      </c>
      <c r="W28" s="59">
        <v>6394287239</v>
      </c>
      <c r="X28" s="59">
        <v>-2750420817</v>
      </c>
      <c r="Y28" s="60">
        <v>-43.01</v>
      </c>
      <c r="Z28" s="61">
        <v>6394287239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3027571866</v>
      </c>
      <c r="C30" s="18">
        <v>0</v>
      </c>
      <c r="D30" s="58">
        <v>8663238312</v>
      </c>
      <c r="E30" s="59">
        <v>5934845287</v>
      </c>
      <c r="F30" s="59">
        <v>119654382</v>
      </c>
      <c r="G30" s="59">
        <v>175788062</v>
      </c>
      <c r="H30" s="59">
        <v>392554718</v>
      </c>
      <c r="I30" s="59">
        <v>687997162</v>
      </c>
      <c r="J30" s="59">
        <v>448408179</v>
      </c>
      <c r="K30" s="59">
        <v>212408593</v>
      </c>
      <c r="L30" s="59">
        <v>461246025</v>
      </c>
      <c r="M30" s="59">
        <v>1122062797</v>
      </c>
      <c r="N30" s="59">
        <v>-11560676</v>
      </c>
      <c r="O30" s="59">
        <v>530377822</v>
      </c>
      <c r="P30" s="59">
        <v>551602827</v>
      </c>
      <c r="Q30" s="59">
        <v>1070419973</v>
      </c>
      <c r="R30" s="59">
        <v>386582850</v>
      </c>
      <c r="S30" s="59">
        <v>185302142</v>
      </c>
      <c r="T30" s="59">
        <v>557250507</v>
      </c>
      <c r="U30" s="59">
        <v>1129135499</v>
      </c>
      <c r="V30" s="59">
        <v>4009615431</v>
      </c>
      <c r="W30" s="59">
        <v>5934845288</v>
      </c>
      <c r="X30" s="59">
        <v>-1925229857</v>
      </c>
      <c r="Y30" s="60">
        <v>-32.44</v>
      </c>
      <c r="Z30" s="61">
        <v>5934845287</v>
      </c>
    </row>
    <row r="31" spans="1:26" ht="12.75">
      <c r="A31" s="57" t="s">
        <v>49</v>
      </c>
      <c r="B31" s="18">
        <v>1020299626</v>
      </c>
      <c r="C31" s="18">
        <v>0</v>
      </c>
      <c r="D31" s="58">
        <v>3670400339</v>
      </c>
      <c r="E31" s="59">
        <v>2787617167</v>
      </c>
      <c r="F31" s="59">
        <v>119414472</v>
      </c>
      <c r="G31" s="59">
        <v>172891478</v>
      </c>
      <c r="H31" s="59">
        <v>-100802503</v>
      </c>
      <c r="I31" s="59">
        <v>191503447</v>
      </c>
      <c r="J31" s="59">
        <v>461467333</v>
      </c>
      <c r="K31" s="59">
        <v>53439517</v>
      </c>
      <c r="L31" s="59">
        <v>172963969</v>
      </c>
      <c r="M31" s="59">
        <v>687870819</v>
      </c>
      <c r="N31" s="59">
        <v>114481270</v>
      </c>
      <c r="O31" s="59">
        <v>107454719</v>
      </c>
      <c r="P31" s="59">
        <v>83688263</v>
      </c>
      <c r="Q31" s="59">
        <v>305624252</v>
      </c>
      <c r="R31" s="59">
        <v>79064227</v>
      </c>
      <c r="S31" s="59">
        <v>126866510</v>
      </c>
      <c r="T31" s="59">
        <v>164222491</v>
      </c>
      <c r="U31" s="59">
        <v>370153228</v>
      </c>
      <c r="V31" s="59">
        <v>1555151746</v>
      </c>
      <c r="W31" s="59">
        <v>2787617169</v>
      </c>
      <c r="X31" s="59">
        <v>-1232465423</v>
      </c>
      <c r="Y31" s="60">
        <v>-44.21</v>
      </c>
      <c r="Z31" s="61">
        <v>2787617167</v>
      </c>
    </row>
    <row r="32" spans="1:26" ht="12.75">
      <c r="A32" s="68" t="s">
        <v>50</v>
      </c>
      <c r="B32" s="21">
        <f>SUM(B28:B31)</f>
        <v>6408046335</v>
      </c>
      <c r="C32" s="21">
        <f>SUM(C28:C31)</f>
        <v>0</v>
      </c>
      <c r="D32" s="103">
        <f aca="true" t="shared" si="5" ref="D32:Z32">SUM(D28:D31)</f>
        <v>20137001837</v>
      </c>
      <c r="E32" s="104">
        <f t="shared" si="5"/>
        <v>15116749693</v>
      </c>
      <c r="F32" s="104">
        <f t="shared" si="5"/>
        <v>425372454</v>
      </c>
      <c r="G32" s="104">
        <f t="shared" si="5"/>
        <v>625706099</v>
      </c>
      <c r="H32" s="104">
        <f t="shared" si="5"/>
        <v>501130445</v>
      </c>
      <c r="I32" s="104">
        <f t="shared" si="5"/>
        <v>1552208998</v>
      </c>
      <c r="J32" s="104">
        <f t="shared" si="5"/>
        <v>1258720689</v>
      </c>
      <c r="K32" s="104">
        <f t="shared" si="5"/>
        <v>423465990</v>
      </c>
      <c r="L32" s="104">
        <f t="shared" si="5"/>
        <v>1137732570</v>
      </c>
      <c r="M32" s="104">
        <f t="shared" si="5"/>
        <v>2819919249</v>
      </c>
      <c r="N32" s="104">
        <f t="shared" si="5"/>
        <v>595933475</v>
      </c>
      <c r="O32" s="104">
        <f t="shared" si="5"/>
        <v>838702178</v>
      </c>
      <c r="P32" s="104">
        <f t="shared" si="5"/>
        <v>991505387</v>
      </c>
      <c r="Q32" s="104">
        <f t="shared" si="5"/>
        <v>2426141040</v>
      </c>
      <c r="R32" s="104">
        <f t="shared" si="5"/>
        <v>727914138</v>
      </c>
      <c r="S32" s="104">
        <f t="shared" si="5"/>
        <v>377165800</v>
      </c>
      <c r="T32" s="104">
        <f t="shared" si="5"/>
        <v>1305284374</v>
      </c>
      <c r="U32" s="104">
        <f t="shared" si="5"/>
        <v>2410364312</v>
      </c>
      <c r="V32" s="104">
        <f t="shared" si="5"/>
        <v>9208633599</v>
      </c>
      <c r="W32" s="104">
        <f t="shared" si="5"/>
        <v>15116749696</v>
      </c>
      <c r="X32" s="104">
        <f t="shared" si="5"/>
        <v>-5908116097</v>
      </c>
      <c r="Y32" s="105">
        <f>+IF(W32&lt;&gt;0,(X32/W32)*100,0)</f>
        <v>-39.083243526638064</v>
      </c>
      <c r="Z32" s="106">
        <f t="shared" si="5"/>
        <v>15116749693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13648636905</v>
      </c>
      <c r="C35" s="18">
        <v>0</v>
      </c>
      <c r="D35" s="58">
        <v>34453611046</v>
      </c>
      <c r="E35" s="59">
        <v>20677517466</v>
      </c>
      <c r="F35" s="59">
        <v>18791808397</v>
      </c>
      <c r="G35" s="59">
        <v>-4567085078</v>
      </c>
      <c r="H35" s="59">
        <v>-1905520974</v>
      </c>
      <c r="I35" s="59">
        <v>12319202345</v>
      </c>
      <c r="J35" s="59">
        <v>2958795118</v>
      </c>
      <c r="K35" s="59">
        <v>-1610128905</v>
      </c>
      <c r="L35" s="59">
        <v>-261351308</v>
      </c>
      <c r="M35" s="59">
        <v>1087314905</v>
      </c>
      <c r="N35" s="59">
        <v>3285772079</v>
      </c>
      <c r="O35" s="59">
        <v>-230441924</v>
      </c>
      <c r="P35" s="59">
        <v>5219748089</v>
      </c>
      <c r="Q35" s="59">
        <v>8275078244</v>
      </c>
      <c r="R35" s="59">
        <v>-594483762</v>
      </c>
      <c r="S35" s="59">
        <v>907443864</v>
      </c>
      <c r="T35" s="59">
        <v>2380974487</v>
      </c>
      <c r="U35" s="59">
        <v>2693934589</v>
      </c>
      <c r="V35" s="59">
        <v>24375530083</v>
      </c>
      <c r="W35" s="59">
        <v>20677516991</v>
      </c>
      <c r="X35" s="59">
        <v>3698013092</v>
      </c>
      <c r="Y35" s="60">
        <v>17.88</v>
      </c>
      <c r="Z35" s="61">
        <v>20677517466</v>
      </c>
    </row>
    <row r="36" spans="1:26" ht="12.75">
      <c r="A36" s="57" t="s">
        <v>53</v>
      </c>
      <c r="B36" s="18">
        <v>103482747488</v>
      </c>
      <c r="C36" s="18">
        <v>0</v>
      </c>
      <c r="D36" s="58">
        <v>173376504844</v>
      </c>
      <c r="E36" s="59">
        <v>94281635741</v>
      </c>
      <c r="F36" s="59">
        <v>83323619190</v>
      </c>
      <c r="G36" s="59">
        <v>1910587821</v>
      </c>
      <c r="H36" s="59">
        <v>-58132646</v>
      </c>
      <c r="I36" s="59">
        <v>85176074365</v>
      </c>
      <c r="J36" s="59">
        <v>671700004</v>
      </c>
      <c r="K36" s="59">
        <v>1594400445</v>
      </c>
      <c r="L36" s="59">
        <v>969701047</v>
      </c>
      <c r="M36" s="59">
        <v>3235801496</v>
      </c>
      <c r="N36" s="59">
        <v>-4164816</v>
      </c>
      <c r="O36" s="59">
        <v>491508758</v>
      </c>
      <c r="P36" s="59">
        <v>1277951592</v>
      </c>
      <c r="Q36" s="59">
        <v>1765295534</v>
      </c>
      <c r="R36" s="59">
        <v>106158074</v>
      </c>
      <c r="S36" s="59">
        <v>1488707413</v>
      </c>
      <c r="T36" s="59">
        <v>1740057587</v>
      </c>
      <c r="U36" s="59">
        <v>3334923074</v>
      </c>
      <c r="V36" s="59">
        <v>93512094469</v>
      </c>
      <c r="W36" s="59">
        <v>94281635618</v>
      </c>
      <c r="X36" s="59">
        <v>-769541149</v>
      </c>
      <c r="Y36" s="60">
        <v>-0.82</v>
      </c>
      <c r="Z36" s="61">
        <v>94281635741</v>
      </c>
    </row>
    <row r="37" spans="1:26" ht="12.75">
      <c r="A37" s="57" t="s">
        <v>54</v>
      </c>
      <c r="B37" s="18">
        <v>23170407917</v>
      </c>
      <c r="C37" s="18">
        <v>0</v>
      </c>
      <c r="D37" s="58">
        <v>34223569756</v>
      </c>
      <c r="E37" s="59">
        <v>20703989730</v>
      </c>
      <c r="F37" s="59">
        <v>12335808028</v>
      </c>
      <c r="G37" s="59">
        <v>-170814127</v>
      </c>
      <c r="H37" s="59">
        <v>918788086</v>
      </c>
      <c r="I37" s="59">
        <v>13083781987</v>
      </c>
      <c r="J37" s="59">
        <v>4228712805</v>
      </c>
      <c r="K37" s="59">
        <v>-454881298</v>
      </c>
      <c r="L37" s="59">
        <v>-751149003</v>
      </c>
      <c r="M37" s="59">
        <v>3022682504</v>
      </c>
      <c r="N37" s="59">
        <v>2894969169</v>
      </c>
      <c r="O37" s="59">
        <v>1039681102</v>
      </c>
      <c r="P37" s="59">
        <v>2394320104</v>
      </c>
      <c r="Q37" s="59">
        <v>6328970375</v>
      </c>
      <c r="R37" s="59">
        <v>-784183024</v>
      </c>
      <c r="S37" s="59">
        <v>528469944</v>
      </c>
      <c r="T37" s="59">
        <v>7862184258</v>
      </c>
      <c r="U37" s="59">
        <v>7606471178</v>
      </c>
      <c r="V37" s="59">
        <v>30041906044</v>
      </c>
      <c r="W37" s="59">
        <v>20703989727</v>
      </c>
      <c r="X37" s="59">
        <v>9337916317</v>
      </c>
      <c r="Y37" s="60">
        <v>45.1</v>
      </c>
      <c r="Z37" s="61">
        <v>20703989730</v>
      </c>
    </row>
    <row r="38" spans="1:26" ht="12.75">
      <c r="A38" s="57" t="s">
        <v>55</v>
      </c>
      <c r="B38" s="18">
        <v>12300391225</v>
      </c>
      <c r="C38" s="18">
        <v>0</v>
      </c>
      <c r="D38" s="58">
        <v>44438165945</v>
      </c>
      <c r="E38" s="59">
        <v>15629552997</v>
      </c>
      <c r="F38" s="59">
        <v>12910132489</v>
      </c>
      <c r="G38" s="59">
        <v>-432840778</v>
      </c>
      <c r="H38" s="59">
        <v>893045542</v>
      </c>
      <c r="I38" s="59">
        <v>13370337253</v>
      </c>
      <c r="J38" s="59">
        <v>51234029</v>
      </c>
      <c r="K38" s="59">
        <v>427834067</v>
      </c>
      <c r="L38" s="59">
        <v>-934603342</v>
      </c>
      <c r="M38" s="59">
        <v>-455535246</v>
      </c>
      <c r="N38" s="59">
        <v>-500178220</v>
      </c>
      <c r="O38" s="59">
        <v>102166335</v>
      </c>
      <c r="P38" s="59">
        <v>-238336152</v>
      </c>
      <c r="Q38" s="59">
        <v>-636348037</v>
      </c>
      <c r="R38" s="59">
        <v>-26475655</v>
      </c>
      <c r="S38" s="59">
        <v>-330358453</v>
      </c>
      <c r="T38" s="59">
        <v>-349501599</v>
      </c>
      <c r="U38" s="59">
        <v>-706335707</v>
      </c>
      <c r="V38" s="59">
        <v>11572118263</v>
      </c>
      <c r="W38" s="59">
        <v>15629553027</v>
      </c>
      <c r="X38" s="59">
        <v>-4057434764</v>
      </c>
      <c r="Y38" s="60">
        <v>-25.96</v>
      </c>
      <c r="Z38" s="61">
        <v>15629552997</v>
      </c>
    </row>
    <row r="39" spans="1:26" ht="12.75">
      <c r="A39" s="57" t="s">
        <v>56</v>
      </c>
      <c r="B39" s="18">
        <v>59271622267</v>
      </c>
      <c r="C39" s="18">
        <v>0</v>
      </c>
      <c r="D39" s="58">
        <v>116314115410</v>
      </c>
      <c r="E39" s="59">
        <v>67462815872</v>
      </c>
      <c r="F39" s="59">
        <v>72469472715</v>
      </c>
      <c r="G39" s="59">
        <v>-2895556164</v>
      </c>
      <c r="H39" s="59">
        <v>-885557968</v>
      </c>
      <c r="I39" s="59">
        <v>68688358583</v>
      </c>
      <c r="J39" s="59">
        <v>-430589354</v>
      </c>
      <c r="K39" s="59">
        <v>-383792315</v>
      </c>
      <c r="L39" s="59">
        <v>140376670</v>
      </c>
      <c r="M39" s="59">
        <v>-674004999</v>
      </c>
      <c r="N39" s="59">
        <v>-402974893</v>
      </c>
      <c r="O39" s="59">
        <v>-161221151</v>
      </c>
      <c r="P39" s="59">
        <v>1318398875</v>
      </c>
      <c r="Q39" s="59">
        <v>754202831</v>
      </c>
      <c r="R39" s="59">
        <v>311510244</v>
      </c>
      <c r="S39" s="59">
        <v>1264967885</v>
      </c>
      <c r="T39" s="59">
        <v>-1789302155</v>
      </c>
      <c r="U39" s="59">
        <v>-212824026</v>
      </c>
      <c r="V39" s="59">
        <v>68555732389</v>
      </c>
      <c r="W39" s="59">
        <v>67462815869</v>
      </c>
      <c r="X39" s="59">
        <v>1092916520</v>
      </c>
      <c r="Y39" s="60">
        <v>1.62</v>
      </c>
      <c r="Z39" s="61">
        <v>67462815872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-67488709089</v>
      </c>
      <c r="C42" s="18">
        <v>0</v>
      </c>
      <c r="D42" s="58">
        <v>-29343944986</v>
      </c>
      <c r="E42" s="59">
        <v>-33866154098</v>
      </c>
      <c r="F42" s="59">
        <v>4545812451</v>
      </c>
      <c r="G42" s="59">
        <v>-1230738113</v>
      </c>
      <c r="H42" s="59">
        <v>-2252644128</v>
      </c>
      <c r="I42" s="59">
        <v>1062430210</v>
      </c>
      <c r="J42" s="59">
        <v>525869124</v>
      </c>
      <c r="K42" s="59">
        <v>-3497860471</v>
      </c>
      <c r="L42" s="59">
        <v>-960153421</v>
      </c>
      <c r="M42" s="59">
        <v>-3932144768</v>
      </c>
      <c r="N42" s="59">
        <v>1770273587</v>
      </c>
      <c r="O42" s="59">
        <v>-2285618020</v>
      </c>
      <c r="P42" s="59">
        <v>2929604187</v>
      </c>
      <c r="Q42" s="59">
        <v>2414259754</v>
      </c>
      <c r="R42" s="59">
        <v>-5381828374</v>
      </c>
      <c r="S42" s="59">
        <v>-4704525414</v>
      </c>
      <c r="T42" s="59">
        <v>-13035135713</v>
      </c>
      <c r="U42" s="59">
        <v>-23121489501</v>
      </c>
      <c r="V42" s="59">
        <v>-23576944305</v>
      </c>
      <c r="W42" s="59">
        <v>-33866154618</v>
      </c>
      <c r="X42" s="59">
        <v>10289210313</v>
      </c>
      <c r="Y42" s="60">
        <v>-30.38</v>
      </c>
      <c r="Z42" s="61">
        <v>-33866154098</v>
      </c>
    </row>
    <row r="43" spans="1:26" ht="12.75">
      <c r="A43" s="57" t="s">
        <v>59</v>
      </c>
      <c r="B43" s="18">
        <v>3578117525</v>
      </c>
      <c r="C43" s="18">
        <v>0</v>
      </c>
      <c r="D43" s="58">
        <v>-14019089698</v>
      </c>
      <c r="E43" s="59">
        <v>124458861</v>
      </c>
      <c r="F43" s="59">
        <v>689435228</v>
      </c>
      <c r="G43" s="59">
        <v>2368497773</v>
      </c>
      <c r="H43" s="59">
        <v>-7899112</v>
      </c>
      <c r="I43" s="59">
        <v>3050033889</v>
      </c>
      <c r="J43" s="59">
        <v>-44210186</v>
      </c>
      <c r="K43" s="59">
        <v>25926913</v>
      </c>
      <c r="L43" s="59">
        <v>-42631801</v>
      </c>
      <c r="M43" s="59">
        <v>-60915074</v>
      </c>
      <c r="N43" s="59">
        <v>-103733059</v>
      </c>
      <c r="O43" s="59">
        <v>36590072</v>
      </c>
      <c r="P43" s="59">
        <v>296545277</v>
      </c>
      <c r="Q43" s="59">
        <v>229402290</v>
      </c>
      <c r="R43" s="59">
        <v>-453172824</v>
      </c>
      <c r="S43" s="59">
        <v>159941987</v>
      </c>
      <c r="T43" s="59">
        <v>-309485207</v>
      </c>
      <c r="U43" s="59">
        <v>-602716044</v>
      </c>
      <c r="V43" s="59">
        <v>2615805061</v>
      </c>
      <c r="W43" s="59">
        <v>-6850473513</v>
      </c>
      <c r="X43" s="59">
        <v>9466278574</v>
      </c>
      <c r="Y43" s="60">
        <v>-138.18</v>
      </c>
      <c r="Z43" s="61">
        <v>124458861</v>
      </c>
    </row>
    <row r="44" spans="1:26" ht="12.75">
      <c r="A44" s="57" t="s">
        <v>60</v>
      </c>
      <c r="B44" s="18">
        <v>56438581</v>
      </c>
      <c r="C44" s="18">
        <v>0</v>
      </c>
      <c r="D44" s="58">
        <v>2998143877</v>
      </c>
      <c r="E44" s="59">
        <v>-47327947</v>
      </c>
      <c r="F44" s="59">
        <v>942178537</v>
      </c>
      <c r="G44" s="59">
        <v>-1051395956</v>
      </c>
      <c r="H44" s="59">
        <v>19976646</v>
      </c>
      <c r="I44" s="59">
        <v>-89240773</v>
      </c>
      <c r="J44" s="59">
        <v>6318101</v>
      </c>
      <c r="K44" s="59">
        <v>-37783778</v>
      </c>
      <c r="L44" s="59">
        <v>42354755</v>
      </c>
      <c r="M44" s="59">
        <v>10889078</v>
      </c>
      <c r="N44" s="59">
        <v>-37941633</v>
      </c>
      <c r="O44" s="59">
        <v>13379218</v>
      </c>
      <c r="P44" s="59">
        <v>17974546</v>
      </c>
      <c r="Q44" s="59">
        <v>-6587869</v>
      </c>
      <c r="R44" s="59">
        <v>22775652</v>
      </c>
      <c r="S44" s="59">
        <v>13223916</v>
      </c>
      <c r="T44" s="59">
        <v>12210758</v>
      </c>
      <c r="U44" s="59">
        <v>48210326</v>
      </c>
      <c r="V44" s="59">
        <v>-36729238</v>
      </c>
      <c r="W44" s="59">
        <v>-21767734</v>
      </c>
      <c r="X44" s="59">
        <v>-14961504</v>
      </c>
      <c r="Y44" s="60">
        <v>68.73</v>
      </c>
      <c r="Z44" s="61">
        <v>-47327947</v>
      </c>
    </row>
    <row r="45" spans="1:26" ht="12.75">
      <c r="A45" s="68" t="s">
        <v>61</v>
      </c>
      <c r="B45" s="21">
        <v>-56841637665</v>
      </c>
      <c r="C45" s="21">
        <v>0</v>
      </c>
      <c r="D45" s="103">
        <v>-78335348167</v>
      </c>
      <c r="E45" s="104">
        <v>-85797777342</v>
      </c>
      <c r="F45" s="104">
        <v>10970763380</v>
      </c>
      <c r="G45" s="104">
        <f>+F45+G42+G43+G44+G83</f>
        <v>9171029051</v>
      </c>
      <c r="H45" s="104">
        <f>+G45+H42+H43+H44+H83</f>
        <v>5671957568</v>
      </c>
      <c r="I45" s="104">
        <f>+H45</f>
        <v>5671957568</v>
      </c>
      <c r="J45" s="104">
        <f>+H45+J42+J43+J44+J83</f>
        <v>8701711693</v>
      </c>
      <c r="K45" s="104">
        <f>+J45+K42+K43+K44+K83</f>
        <v>3001975083</v>
      </c>
      <c r="L45" s="104">
        <f>+K45+L42+L43+L44+L83</f>
        <v>2871214340</v>
      </c>
      <c r="M45" s="104">
        <f>+L45</f>
        <v>2871214340</v>
      </c>
      <c r="N45" s="104">
        <f>+L45+N42+N43+N44+N83</f>
        <v>6166596902</v>
      </c>
      <c r="O45" s="104">
        <f>+N45+O42+O43+O44+O83</f>
        <v>3500367887</v>
      </c>
      <c r="P45" s="104">
        <f>+O45+P42+P43+P44+P83</f>
        <v>11768788060</v>
      </c>
      <c r="Q45" s="104">
        <f>+P45</f>
        <v>11768788060</v>
      </c>
      <c r="R45" s="104">
        <f>+P45+R42+R43+R44+R83</f>
        <v>1682392246</v>
      </c>
      <c r="S45" s="104">
        <f>+R45+S42+S43+S44+S83</f>
        <v>-3443106814</v>
      </c>
      <c r="T45" s="104">
        <f>+S45+T42+T43+T44+T83</f>
        <v>-16520597368</v>
      </c>
      <c r="U45" s="104">
        <f>+T45</f>
        <v>-16520597368</v>
      </c>
      <c r="V45" s="104">
        <f>+U45</f>
        <v>-16520597368</v>
      </c>
      <c r="W45" s="104">
        <f>+W83+W42+W43+W44</f>
        <v>-46507346961</v>
      </c>
      <c r="X45" s="104">
        <f>+V45-W45</f>
        <v>29986749593</v>
      </c>
      <c r="Y45" s="105">
        <f>+IF(W45&lt;&gt;0,+(X45/W45)*100,0)</f>
        <v>-64.47744615091935</v>
      </c>
      <c r="Z45" s="106">
        <v>-85797777342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98</v>
      </c>
      <c r="B47" s="119" t="s">
        <v>84</v>
      </c>
      <c r="C47" s="119"/>
      <c r="D47" s="120" t="s">
        <v>85</v>
      </c>
      <c r="E47" s="121" t="s">
        <v>86</v>
      </c>
      <c r="F47" s="122"/>
      <c r="G47" s="122"/>
      <c r="H47" s="122"/>
      <c r="I47" s="123" t="s">
        <v>87</v>
      </c>
      <c r="J47" s="122"/>
      <c r="K47" s="122"/>
      <c r="L47" s="122"/>
      <c r="M47" s="123" t="s">
        <v>88</v>
      </c>
      <c r="N47" s="124"/>
      <c r="O47" s="124"/>
      <c r="P47" s="124"/>
      <c r="Q47" s="123" t="s">
        <v>89</v>
      </c>
      <c r="R47" s="124"/>
      <c r="S47" s="124"/>
      <c r="T47" s="124"/>
      <c r="U47" s="123" t="s">
        <v>90</v>
      </c>
      <c r="V47" s="123" t="s">
        <v>91</v>
      </c>
      <c r="W47" s="123" t="s">
        <v>92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0.00022023592207190393</v>
      </c>
      <c r="C59" s="9">
        <f t="shared" si="7"/>
        <v>0</v>
      </c>
      <c r="D59" s="2">
        <f t="shared" si="7"/>
        <v>67.46758925768322</v>
      </c>
      <c r="E59" s="10">
        <f t="shared" si="7"/>
        <v>66.8962076218608</v>
      </c>
      <c r="F59" s="10">
        <f t="shared" si="7"/>
        <v>44.33738904790148</v>
      </c>
      <c r="G59" s="10">
        <f t="shared" si="7"/>
        <v>38.4164289604794</v>
      </c>
      <c r="H59" s="10">
        <f t="shared" si="7"/>
        <v>36.87406742275901</v>
      </c>
      <c r="I59" s="10">
        <f t="shared" si="7"/>
        <v>39.755805909861664</v>
      </c>
      <c r="J59" s="10">
        <f t="shared" si="7"/>
        <v>40.745618370375645</v>
      </c>
      <c r="K59" s="10">
        <f t="shared" si="7"/>
        <v>0</v>
      </c>
      <c r="L59" s="10">
        <f t="shared" si="7"/>
        <v>39.93380129127065</v>
      </c>
      <c r="M59" s="10">
        <f t="shared" si="7"/>
        <v>26.999037298845952</v>
      </c>
      <c r="N59" s="10">
        <f t="shared" si="7"/>
        <v>64.34455734</v>
      </c>
      <c r="O59" s="10">
        <f t="shared" si="7"/>
        <v>39.90358132683786</v>
      </c>
      <c r="P59" s="10">
        <f t="shared" si="7"/>
        <v>72.83429995414133</v>
      </c>
      <c r="Q59" s="10">
        <f t="shared" si="7"/>
        <v>58.801450074486795</v>
      </c>
      <c r="R59" s="10">
        <f t="shared" si="7"/>
        <v>49.98090940948263</v>
      </c>
      <c r="S59" s="10">
        <f t="shared" si="7"/>
        <v>25.746006798940478</v>
      </c>
      <c r="T59" s="10">
        <f t="shared" si="7"/>
        <v>0</v>
      </c>
      <c r="U59" s="10">
        <f t="shared" si="7"/>
        <v>25.282104487956303</v>
      </c>
      <c r="V59" s="10">
        <f t="shared" si="7"/>
        <v>37.681225422400644</v>
      </c>
      <c r="W59" s="10">
        <f t="shared" si="7"/>
        <v>66.89620763214094</v>
      </c>
      <c r="X59" s="10">
        <f t="shared" si="7"/>
        <v>1226.8167214694784</v>
      </c>
      <c r="Y59" s="10">
        <f t="shared" si="7"/>
        <v>1831.707317073171</v>
      </c>
      <c r="Z59" s="11">
        <f t="shared" si="7"/>
        <v>66.8962076218608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4.86403436552938</v>
      </c>
      <c r="C61" s="12">
        <f t="shared" si="7"/>
        <v>0</v>
      </c>
      <c r="D61" s="3">
        <f t="shared" si="7"/>
        <v>59.47472149316191</v>
      </c>
      <c r="E61" s="13">
        <f t="shared" si="7"/>
        <v>59.32567615818346</v>
      </c>
      <c r="F61" s="13">
        <f t="shared" si="7"/>
        <v>49.00632690951575</v>
      </c>
      <c r="G61" s="13">
        <f t="shared" si="7"/>
        <v>37.2560243454621</v>
      </c>
      <c r="H61" s="13">
        <f t="shared" si="7"/>
        <v>38.90217227733044</v>
      </c>
      <c r="I61" s="13">
        <f t="shared" si="7"/>
        <v>41.343082335191774</v>
      </c>
      <c r="J61" s="13">
        <f t="shared" si="7"/>
        <v>43.824349819553696</v>
      </c>
      <c r="K61" s="13">
        <f t="shared" si="7"/>
        <v>3.157480525723343</v>
      </c>
      <c r="L61" s="13">
        <f t="shared" si="7"/>
        <v>34.27670249889213</v>
      </c>
      <c r="M61" s="13">
        <f t="shared" si="7"/>
        <v>26.29590537077241</v>
      </c>
      <c r="N61" s="13">
        <f t="shared" si="7"/>
        <v>111.21890839345043</v>
      </c>
      <c r="O61" s="13">
        <f t="shared" si="7"/>
        <v>41.380627465756355</v>
      </c>
      <c r="P61" s="13">
        <f t="shared" si="7"/>
        <v>72.62385826311275</v>
      </c>
      <c r="Q61" s="13">
        <f t="shared" si="7"/>
        <v>78.57673345222328</v>
      </c>
      <c r="R61" s="13">
        <f t="shared" si="7"/>
        <v>45.11677393010448</v>
      </c>
      <c r="S61" s="13">
        <f t="shared" si="7"/>
        <v>54.76340628522972</v>
      </c>
      <c r="T61" s="13">
        <f t="shared" si="7"/>
        <v>1.6408522791120372</v>
      </c>
      <c r="U61" s="13">
        <f t="shared" si="7"/>
        <v>33.05883656664504</v>
      </c>
      <c r="V61" s="13">
        <f t="shared" si="7"/>
        <v>44.40534959859067</v>
      </c>
      <c r="W61" s="13">
        <f t="shared" si="7"/>
        <v>59.325676165270046</v>
      </c>
      <c r="X61" s="13">
        <f t="shared" si="7"/>
        <v>246.99655087398665</v>
      </c>
      <c r="Y61" s="13">
        <f t="shared" si="7"/>
        <v>416.5760869565217</v>
      </c>
      <c r="Z61" s="14">
        <f t="shared" si="7"/>
        <v>59.32567615818346</v>
      </c>
    </row>
    <row r="62" spans="1:26" ht="12.75">
      <c r="A62" s="38" t="s">
        <v>67</v>
      </c>
      <c r="B62" s="12">
        <f t="shared" si="7"/>
        <v>0.06073180726405776</v>
      </c>
      <c r="C62" s="12">
        <f t="shared" si="7"/>
        <v>0</v>
      </c>
      <c r="D62" s="3">
        <f t="shared" si="7"/>
        <v>59.325835628708255</v>
      </c>
      <c r="E62" s="13">
        <f t="shared" si="7"/>
        <v>59.73279137950407</v>
      </c>
      <c r="F62" s="13">
        <f t="shared" si="7"/>
        <v>65.89891944544253</v>
      </c>
      <c r="G62" s="13">
        <f t="shared" si="7"/>
        <v>55.69752635670358</v>
      </c>
      <c r="H62" s="13">
        <f t="shared" si="7"/>
        <v>56.81811816151097</v>
      </c>
      <c r="I62" s="13">
        <f t="shared" si="7"/>
        <v>59.1143673038801</v>
      </c>
      <c r="J62" s="13">
        <f t="shared" si="7"/>
        <v>59.02899643856977</v>
      </c>
      <c r="K62" s="13">
        <f t="shared" si="7"/>
        <v>0.01640547319776754</v>
      </c>
      <c r="L62" s="13">
        <f t="shared" si="7"/>
        <v>60.249289345280246</v>
      </c>
      <c r="M62" s="13">
        <f t="shared" si="7"/>
        <v>38.99752484082804</v>
      </c>
      <c r="N62" s="13">
        <f t="shared" si="7"/>
        <v>78.4061386103183</v>
      </c>
      <c r="O62" s="13">
        <f t="shared" si="7"/>
        <v>60.39773495721597</v>
      </c>
      <c r="P62" s="13">
        <f t="shared" si="7"/>
        <v>94.2539099759115</v>
      </c>
      <c r="Q62" s="13">
        <f t="shared" si="7"/>
        <v>77.40613148626979</v>
      </c>
      <c r="R62" s="13">
        <f t="shared" si="7"/>
        <v>58.380115648148035</v>
      </c>
      <c r="S62" s="13">
        <f t="shared" si="7"/>
        <v>21.182597478936817</v>
      </c>
      <c r="T62" s="13">
        <f t="shared" si="7"/>
        <v>0.012596367600469158</v>
      </c>
      <c r="U62" s="13">
        <f t="shared" si="7"/>
        <v>26.940758697843</v>
      </c>
      <c r="V62" s="13">
        <f t="shared" si="7"/>
        <v>50.31293208391527</v>
      </c>
      <c r="W62" s="13">
        <f t="shared" si="7"/>
        <v>59.73279136996462</v>
      </c>
      <c r="X62" s="13">
        <f t="shared" si="7"/>
        <v>136.35890963505486</v>
      </c>
      <c r="Y62" s="13">
        <f t="shared" si="7"/>
        <v>228.21917808219177</v>
      </c>
      <c r="Z62" s="14">
        <f t="shared" si="7"/>
        <v>59.73279137950407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60.354879447285505</v>
      </c>
      <c r="E63" s="13">
        <f t="shared" si="7"/>
        <v>64.61416570762188</v>
      </c>
      <c r="F63" s="13">
        <f t="shared" si="7"/>
        <v>0</v>
      </c>
      <c r="G63" s="13">
        <f t="shared" si="7"/>
        <v>18.129219752463317</v>
      </c>
      <c r="H63" s="13">
        <f t="shared" si="7"/>
        <v>0</v>
      </c>
      <c r="I63" s="13">
        <f t="shared" si="7"/>
        <v>6.2528434160136275</v>
      </c>
      <c r="J63" s="13">
        <f t="shared" si="7"/>
        <v>34.435801836016175</v>
      </c>
      <c r="K63" s="13">
        <f t="shared" si="7"/>
        <v>0</v>
      </c>
      <c r="L63" s="13">
        <f t="shared" si="7"/>
        <v>11.483691613794008</v>
      </c>
      <c r="M63" s="13">
        <f t="shared" si="7"/>
        <v>14.599400625001065</v>
      </c>
      <c r="N63" s="13">
        <f t="shared" si="7"/>
        <v>18.276707004933744</v>
      </c>
      <c r="O63" s="13">
        <f t="shared" si="7"/>
        <v>0</v>
      </c>
      <c r="P63" s="13">
        <f t="shared" si="7"/>
        <v>14.150175377727939</v>
      </c>
      <c r="Q63" s="13">
        <f t="shared" si="7"/>
        <v>10.68237926461202</v>
      </c>
      <c r="R63" s="13">
        <f t="shared" si="7"/>
        <v>1.1997604818607217</v>
      </c>
      <c r="S63" s="13">
        <f t="shared" si="7"/>
        <v>13.319254786258064</v>
      </c>
      <c r="T63" s="13">
        <f t="shared" si="7"/>
        <v>0</v>
      </c>
      <c r="U63" s="13">
        <f t="shared" si="7"/>
        <v>4.7670386459351315</v>
      </c>
      <c r="V63" s="13">
        <f t="shared" si="7"/>
        <v>9.134577666183944</v>
      </c>
      <c r="W63" s="13">
        <f t="shared" si="7"/>
        <v>64.61416571307194</v>
      </c>
      <c r="X63" s="13">
        <f t="shared" si="7"/>
        <v>-8897.622099614766</v>
      </c>
      <c r="Y63" s="13">
        <f t="shared" si="7"/>
        <v>-13833.870967741936</v>
      </c>
      <c r="Z63" s="14">
        <f t="shared" si="7"/>
        <v>64.61416570762188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65.95957677105562</v>
      </c>
      <c r="E64" s="13">
        <f t="shared" si="7"/>
        <v>60.42703038297711</v>
      </c>
      <c r="F64" s="13">
        <f t="shared" si="7"/>
        <v>36.408760245196696</v>
      </c>
      <c r="G64" s="13">
        <f t="shared" si="7"/>
        <v>33.93277471731077</v>
      </c>
      <c r="H64" s="13">
        <f t="shared" si="7"/>
        <v>32.449622706356564</v>
      </c>
      <c r="I64" s="13">
        <f t="shared" si="7"/>
        <v>34.18973811123043</v>
      </c>
      <c r="J64" s="13">
        <f t="shared" si="7"/>
        <v>36.81990787147134</v>
      </c>
      <c r="K64" s="13">
        <f t="shared" si="7"/>
        <v>0</v>
      </c>
      <c r="L64" s="13">
        <f t="shared" si="7"/>
        <v>34.60464910434713</v>
      </c>
      <c r="M64" s="13">
        <f t="shared" si="7"/>
        <v>23.568546084792324</v>
      </c>
      <c r="N64" s="13">
        <f t="shared" si="7"/>
        <v>56.748438057516346</v>
      </c>
      <c r="O64" s="13">
        <f t="shared" si="7"/>
        <v>32.461956096650425</v>
      </c>
      <c r="P64" s="13">
        <f t="shared" si="7"/>
        <v>61.78226836880899</v>
      </c>
      <c r="Q64" s="13">
        <f t="shared" si="7"/>
        <v>50.397821087673336</v>
      </c>
      <c r="R64" s="13">
        <f t="shared" si="7"/>
        <v>39.11787543223868</v>
      </c>
      <c r="S64" s="13">
        <f t="shared" si="7"/>
        <v>22.919230894381695</v>
      </c>
      <c r="T64" s="13">
        <f t="shared" si="7"/>
        <v>0.004410968556940359</v>
      </c>
      <c r="U64" s="13">
        <f t="shared" si="7"/>
        <v>20.572731540053592</v>
      </c>
      <c r="V64" s="13">
        <f t="shared" si="7"/>
        <v>32.42332171716967</v>
      </c>
      <c r="W64" s="13">
        <f t="shared" si="7"/>
        <v>60.42703046797775</v>
      </c>
      <c r="X64" s="13">
        <f t="shared" si="7"/>
        <v>140.02214298491947</v>
      </c>
      <c r="Y64" s="13">
        <f t="shared" si="7"/>
        <v>231.69419900115253</v>
      </c>
      <c r="Z64" s="14">
        <f t="shared" si="7"/>
        <v>60.42703038297711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0.02557660721906887</v>
      </c>
      <c r="C66" s="15">
        <f t="shared" si="7"/>
        <v>0</v>
      </c>
      <c r="D66" s="4">
        <f t="shared" si="7"/>
        <v>14.66452144113975</v>
      </c>
      <c r="E66" s="16">
        <f t="shared" si="7"/>
        <v>15.845365477141653</v>
      </c>
      <c r="F66" s="16">
        <f t="shared" si="7"/>
        <v>82.69326847431422</v>
      </c>
      <c r="G66" s="16">
        <f t="shared" si="7"/>
        <v>92.76242027102558</v>
      </c>
      <c r="H66" s="16">
        <f t="shared" si="7"/>
        <v>74.14363939153584</v>
      </c>
      <c r="I66" s="16">
        <f t="shared" si="7"/>
        <v>83.03080975186487</v>
      </c>
      <c r="J66" s="16">
        <f t="shared" si="7"/>
        <v>80.80474729084874</v>
      </c>
      <c r="K66" s="16">
        <f t="shared" si="7"/>
        <v>0.0011008498656836273</v>
      </c>
      <c r="L66" s="16">
        <f t="shared" si="7"/>
        <v>63.796719423809186</v>
      </c>
      <c r="M66" s="16">
        <f t="shared" si="7"/>
        <v>48.69521297358491</v>
      </c>
      <c r="N66" s="16">
        <f t="shared" si="7"/>
        <v>13.698373476286369</v>
      </c>
      <c r="O66" s="16">
        <f t="shared" si="7"/>
        <v>15.133478954894661</v>
      </c>
      <c r="P66" s="16">
        <f t="shared" si="7"/>
        <v>23.803033581802406</v>
      </c>
      <c r="Q66" s="16">
        <f t="shared" si="7"/>
        <v>16.776365626403294</v>
      </c>
      <c r="R66" s="16">
        <f t="shared" si="7"/>
        <v>20.646308211306174</v>
      </c>
      <c r="S66" s="16">
        <f t="shared" si="7"/>
        <v>0.00025700059264444194</v>
      </c>
      <c r="T66" s="16">
        <f t="shared" si="7"/>
        <v>0.0012142364961564905</v>
      </c>
      <c r="U66" s="16">
        <f t="shared" si="7"/>
        <v>7.905152140209687</v>
      </c>
      <c r="V66" s="16">
        <f t="shared" si="7"/>
        <v>39.594848952253116</v>
      </c>
      <c r="W66" s="16">
        <f t="shared" si="7"/>
        <v>15.845365484391058</v>
      </c>
      <c r="X66" s="16">
        <f t="shared" si="7"/>
        <v>-253.1719310396823</v>
      </c>
      <c r="Y66" s="16">
        <f t="shared" si="7"/>
        <v>-1598.1504315659683</v>
      </c>
      <c r="Z66" s="17">
        <f t="shared" si="7"/>
        <v>15.845365477141653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14588446652</v>
      </c>
      <c r="C68" s="18">
        <v>0</v>
      </c>
      <c r="D68" s="19">
        <v>29279761652</v>
      </c>
      <c r="E68" s="20">
        <v>29182432220</v>
      </c>
      <c r="F68" s="20">
        <v>2142002974</v>
      </c>
      <c r="G68" s="20">
        <v>2447612632</v>
      </c>
      <c r="H68" s="20">
        <v>2267897936</v>
      </c>
      <c r="I68" s="20">
        <v>6857513542</v>
      </c>
      <c r="J68" s="20">
        <v>2335505252</v>
      </c>
      <c r="K68" s="20">
        <v>2356257141</v>
      </c>
      <c r="L68" s="20">
        <v>2436183773</v>
      </c>
      <c r="M68" s="20">
        <v>7127946166</v>
      </c>
      <c r="N68" s="20">
        <v>2389697262</v>
      </c>
      <c r="O68" s="20">
        <v>2453546520</v>
      </c>
      <c r="P68" s="20">
        <v>2360208520</v>
      </c>
      <c r="Q68" s="20">
        <v>7203452302</v>
      </c>
      <c r="R68" s="20">
        <v>2422745905</v>
      </c>
      <c r="S68" s="20">
        <v>2442152575</v>
      </c>
      <c r="T68" s="20">
        <v>2411660340</v>
      </c>
      <c r="U68" s="20">
        <v>7276558820</v>
      </c>
      <c r="V68" s="20">
        <v>28465470830</v>
      </c>
      <c r="W68" s="20">
        <v>29182432220</v>
      </c>
      <c r="X68" s="20">
        <v>-716961390</v>
      </c>
      <c r="Y68" s="19">
        <v>-2.46</v>
      </c>
      <c r="Z68" s="22">
        <v>29182432220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29315695878</v>
      </c>
      <c r="C70" s="18">
        <v>0</v>
      </c>
      <c r="D70" s="19">
        <v>52414357758</v>
      </c>
      <c r="E70" s="20">
        <v>51656606811</v>
      </c>
      <c r="F70" s="20">
        <v>3795019344</v>
      </c>
      <c r="G70" s="20">
        <v>4603945636</v>
      </c>
      <c r="H70" s="20">
        <v>4205631653</v>
      </c>
      <c r="I70" s="20">
        <v>12604596633</v>
      </c>
      <c r="J70" s="20">
        <v>3617572919</v>
      </c>
      <c r="K70" s="20">
        <v>4191114717</v>
      </c>
      <c r="L70" s="20">
        <v>4205766217</v>
      </c>
      <c r="M70" s="20">
        <v>12014453853</v>
      </c>
      <c r="N70" s="20">
        <v>4550630080</v>
      </c>
      <c r="O70" s="20">
        <v>3445650154</v>
      </c>
      <c r="P70" s="20">
        <v>3423168502</v>
      </c>
      <c r="Q70" s="20">
        <v>11419448736</v>
      </c>
      <c r="R70" s="20">
        <v>3904492763</v>
      </c>
      <c r="S70" s="20">
        <v>3791462279</v>
      </c>
      <c r="T70" s="20">
        <v>4117774882</v>
      </c>
      <c r="U70" s="20">
        <v>11813729924</v>
      </c>
      <c r="V70" s="20">
        <v>47852229146</v>
      </c>
      <c r="W70" s="20">
        <v>51656606820</v>
      </c>
      <c r="X70" s="20">
        <v>-3804377674</v>
      </c>
      <c r="Y70" s="19">
        <v>-7.36</v>
      </c>
      <c r="Z70" s="22">
        <v>51656606811</v>
      </c>
    </row>
    <row r="71" spans="1:26" ht="12.75" hidden="1">
      <c r="A71" s="38" t="s">
        <v>67</v>
      </c>
      <c r="B71" s="18">
        <v>10356405125</v>
      </c>
      <c r="C71" s="18">
        <v>0</v>
      </c>
      <c r="D71" s="19">
        <v>21304645531</v>
      </c>
      <c r="E71" s="20">
        <v>21105633080</v>
      </c>
      <c r="F71" s="20">
        <v>1385304786</v>
      </c>
      <c r="G71" s="20">
        <v>1686137167</v>
      </c>
      <c r="H71" s="20">
        <v>1584065932</v>
      </c>
      <c r="I71" s="20">
        <v>4655507885</v>
      </c>
      <c r="J71" s="20">
        <v>1645264017</v>
      </c>
      <c r="K71" s="20">
        <v>1745057863</v>
      </c>
      <c r="L71" s="20">
        <v>1650086487</v>
      </c>
      <c r="M71" s="20">
        <v>5040408367</v>
      </c>
      <c r="N71" s="20">
        <v>1664538433</v>
      </c>
      <c r="O71" s="20">
        <v>1476269333</v>
      </c>
      <c r="P71" s="20">
        <v>1391543931</v>
      </c>
      <c r="Q71" s="20">
        <v>4532351697</v>
      </c>
      <c r="R71" s="20">
        <v>1543467518</v>
      </c>
      <c r="S71" s="20">
        <v>1553519970</v>
      </c>
      <c r="T71" s="20">
        <v>1469844370</v>
      </c>
      <c r="U71" s="20">
        <v>4566831858</v>
      </c>
      <c r="V71" s="20">
        <v>18795099807</v>
      </c>
      <c r="W71" s="20">
        <v>21105633075</v>
      </c>
      <c r="X71" s="20">
        <v>-2310533268</v>
      </c>
      <c r="Y71" s="19">
        <v>-10.95</v>
      </c>
      <c r="Z71" s="22">
        <v>21105633080</v>
      </c>
    </row>
    <row r="72" spans="1:26" ht="12.75" hidden="1">
      <c r="A72" s="38" t="s">
        <v>68</v>
      </c>
      <c r="B72" s="18">
        <v>3297476682</v>
      </c>
      <c r="C72" s="18">
        <v>0</v>
      </c>
      <c r="D72" s="19">
        <v>8675208056</v>
      </c>
      <c r="E72" s="20">
        <v>8752350275</v>
      </c>
      <c r="F72" s="20">
        <v>786675412</v>
      </c>
      <c r="G72" s="20">
        <v>775836682</v>
      </c>
      <c r="H72" s="20">
        <v>686914729</v>
      </c>
      <c r="I72" s="20">
        <v>2249426823</v>
      </c>
      <c r="J72" s="20">
        <v>736152883</v>
      </c>
      <c r="K72" s="20">
        <v>845308998</v>
      </c>
      <c r="L72" s="20">
        <v>725876267</v>
      </c>
      <c r="M72" s="20">
        <v>2307338148</v>
      </c>
      <c r="N72" s="20">
        <v>683170316</v>
      </c>
      <c r="O72" s="20">
        <v>714430107</v>
      </c>
      <c r="P72" s="20">
        <v>704653330</v>
      </c>
      <c r="Q72" s="20">
        <v>2102253753</v>
      </c>
      <c r="R72" s="20">
        <v>733482652</v>
      </c>
      <c r="S72" s="20">
        <v>702657735</v>
      </c>
      <c r="T72" s="20">
        <v>711708972</v>
      </c>
      <c r="U72" s="20">
        <v>2147849359</v>
      </c>
      <c r="V72" s="20">
        <v>8806868083</v>
      </c>
      <c r="W72" s="20">
        <v>8752350282</v>
      </c>
      <c r="X72" s="20">
        <v>54517801</v>
      </c>
      <c r="Y72" s="19">
        <v>0.62</v>
      </c>
      <c r="Z72" s="22">
        <v>8752350275</v>
      </c>
    </row>
    <row r="73" spans="1:26" ht="12.75" hidden="1">
      <c r="A73" s="38" t="s">
        <v>69</v>
      </c>
      <c r="B73" s="18">
        <v>3508712794</v>
      </c>
      <c r="C73" s="18">
        <v>0</v>
      </c>
      <c r="D73" s="19">
        <v>6733080140</v>
      </c>
      <c r="E73" s="20">
        <v>7058770383</v>
      </c>
      <c r="F73" s="20">
        <v>408198483</v>
      </c>
      <c r="G73" s="20">
        <v>449446113</v>
      </c>
      <c r="H73" s="20">
        <v>454171182</v>
      </c>
      <c r="I73" s="20">
        <v>1311815778</v>
      </c>
      <c r="J73" s="20">
        <v>433261668</v>
      </c>
      <c r="K73" s="20">
        <v>441053384</v>
      </c>
      <c r="L73" s="20">
        <v>421677823</v>
      </c>
      <c r="M73" s="20">
        <v>1295992875</v>
      </c>
      <c r="N73" s="20">
        <v>452766992</v>
      </c>
      <c r="O73" s="20">
        <v>444753719</v>
      </c>
      <c r="P73" s="20">
        <v>448128292</v>
      </c>
      <c r="Q73" s="20">
        <v>1345649003</v>
      </c>
      <c r="R73" s="20">
        <v>416488933</v>
      </c>
      <c r="S73" s="20">
        <v>427422388</v>
      </c>
      <c r="T73" s="20">
        <v>424283233</v>
      </c>
      <c r="U73" s="20">
        <v>1268194554</v>
      </c>
      <c r="V73" s="20">
        <v>5221652210</v>
      </c>
      <c r="W73" s="20">
        <v>7058770383</v>
      </c>
      <c r="X73" s="20">
        <v>-1837118173</v>
      </c>
      <c r="Y73" s="19">
        <v>-26.03</v>
      </c>
      <c r="Z73" s="22">
        <v>7058770383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1608102265</v>
      </c>
      <c r="C75" s="27">
        <v>0</v>
      </c>
      <c r="D75" s="28">
        <v>2084623090</v>
      </c>
      <c r="E75" s="29">
        <v>2185747230</v>
      </c>
      <c r="F75" s="29">
        <v>171741111</v>
      </c>
      <c r="G75" s="29">
        <v>153510378</v>
      </c>
      <c r="H75" s="29">
        <v>161573756</v>
      </c>
      <c r="I75" s="29">
        <v>486825245</v>
      </c>
      <c r="J75" s="29">
        <v>181617859</v>
      </c>
      <c r="K75" s="29">
        <v>177317549</v>
      </c>
      <c r="L75" s="29">
        <v>185587825</v>
      </c>
      <c r="M75" s="29">
        <v>544523233</v>
      </c>
      <c r="N75" s="29">
        <v>203605516</v>
      </c>
      <c r="O75" s="29">
        <v>206949665</v>
      </c>
      <c r="P75" s="29">
        <v>137574599</v>
      </c>
      <c r="Q75" s="29">
        <v>548129780</v>
      </c>
      <c r="R75" s="29">
        <v>164234955</v>
      </c>
      <c r="S75" s="29">
        <v>185991789</v>
      </c>
      <c r="T75" s="29">
        <v>78732603</v>
      </c>
      <c r="U75" s="29">
        <v>428959347</v>
      </c>
      <c r="V75" s="29">
        <v>2008437605</v>
      </c>
      <c r="W75" s="29">
        <v>2185747229</v>
      </c>
      <c r="X75" s="29">
        <v>-177309624</v>
      </c>
      <c r="Y75" s="28">
        <v>-8.11</v>
      </c>
      <c r="Z75" s="30">
        <v>2185747230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32129</v>
      </c>
      <c r="C77" s="18">
        <v>0</v>
      </c>
      <c r="D77" s="19">
        <v>19754349327</v>
      </c>
      <c r="E77" s="20">
        <v>19521940447</v>
      </c>
      <c r="F77" s="20">
        <v>949708192</v>
      </c>
      <c r="G77" s="20">
        <v>940285368</v>
      </c>
      <c r="H77" s="20">
        <v>836266214</v>
      </c>
      <c r="I77" s="20">
        <v>2726259774</v>
      </c>
      <c r="J77" s="20">
        <v>951616057</v>
      </c>
      <c r="K77" s="20">
        <v>0</v>
      </c>
      <c r="L77" s="20">
        <v>972860787</v>
      </c>
      <c r="M77" s="20">
        <v>1924476844</v>
      </c>
      <c r="N77" s="20">
        <v>1537640125</v>
      </c>
      <c r="O77" s="20">
        <v>979052931</v>
      </c>
      <c r="P77" s="20">
        <v>1719041353</v>
      </c>
      <c r="Q77" s="20">
        <v>4235734409</v>
      </c>
      <c r="R77" s="20">
        <v>1210910436</v>
      </c>
      <c r="S77" s="20">
        <v>628756768</v>
      </c>
      <c r="T77" s="20">
        <v>0</v>
      </c>
      <c r="U77" s="20">
        <v>1839667204</v>
      </c>
      <c r="V77" s="20">
        <v>10726138231</v>
      </c>
      <c r="W77" s="20">
        <v>19521940450</v>
      </c>
      <c r="X77" s="20">
        <v>-8795802219</v>
      </c>
      <c r="Y77" s="19">
        <v>-45.06</v>
      </c>
      <c r="Z77" s="22">
        <v>19521940447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1425925522</v>
      </c>
      <c r="C79" s="18">
        <v>0</v>
      </c>
      <c r="D79" s="19">
        <v>31173293299</v>
      </c>
      <c r="E79" s="20">
        <v>30645631271</v>
      </c>
      <c r="F79" s="20">
        <v>1859799586</v>
      </c>
      <c r="G79" s="20">
        <v>1715247107</v>
      </c>
      <c r="H79" s="20">
        <v>1636082071</v>
      </c>
      <c r="I79" s="20">
        <v>5211128764</v>
      </c>
      <c r="J79" s="20">
        <v>1585377811</v>
      </c>
      <c r="K79" s="20">
        <v>132333631</v>
      </c>
      <c r="L79" s="20">
        <v>1441597974</v>
      </c>
      <c r="M79" s="20">
        <v>3159309416</v>
      </c>
      <c r="N79" s="20">
        <v>5061161100</v>
      </c>
      <c r="O79" s="20">
        <v>1425831654</v>
      </c>
      <c r="P79" s="20">
        <v>2486037041</v>
      </c>
      <c r="Q79" s="20">
        <v>8973029795</v>
      </c>
      <c r="R79" s="20">
        <v>1761581173</v>
      </c>
      <c r="S79" s="20">
        <v>2076333892</v>
      </c>
      <c r="T79" s="20">
        <v>67566603</v>
      </c>
      <c r="U79" s="20">
        <v>3905481668</v>
      </c>
      <c r="V79" s="20">
        <v>21248949643</v>
      </c>
      <c r="W79" s="20">
        <v>30645631280</v>
      </c>
      <c r="X79" s="20">
        <v>-9396681637</v>
      </c>
      <c r="Y79" s="19">
        <v>-30.66</v>
      </c>
      <c r="Z79" s="22">
        <v>30645631271</v>
      </c>
    </row>
    <row r="80" spans="1:26" ht="12.75" hidden="1">
      <c r="A80" s="38" t="s">
        <v>67</v>
      </c>
      <c r="B80" s="18">
        <v>6289632</v>
      </c>
      <c r="C80" s="18">
        <v>0</v>
      </c>
      <c r="D80" s="19">
        <v>12639158989</v>
      </c>
      <c r="E80" s="20">
        <v>12606983777</v>
      </c>
      <c r="F80" s="20">
        <v>912900885</v>
      </c>
      <c r="G80" s="20">
        <v>939136693</v>
      </c>
      <c r="H80" s="20">
        <v>900036453</v>
      </c>
      <c r="I80" s="20">
        <v>2752074031</v>
      </c>
      <c r="J80" s="20">
        <v>971182838</v>
      </c>
      <c r="K80" s="20">
        <v>286285</v>
      </c>
      <c r="L80" s="20">
        <v>994165382</v>
      </c>
      <c r="M80" s="20">
        <v>1965634505</v>
      </c>
      <c r="N80" s="20">
        <v>1305100311</v>
      </c>
      <c r="O80" s="20">
        <v>891633239</v>
      </c>
      <c r="P80" s="20">
        <v>1311584564</v>
      </c>
      <c r="Q80" s="20">
        <v>3508318114</v>
      </c>
      <c r="R80" s="20">
        <v>901078122</v>
      </c>
      <c r="S80" s="20">
        <v>329075882</v>
      </c>
      <c r="T80" s="20">
        <v>185147</v>
      </c>
      <c r="U80" s="20">
        <v>1230339151</v>
      </c>
      <c r="V80" s="20">
        <v>9456365801</v>
      </c>
      <c r="W80" s="20">
        <v>12606983772</v>
      </c>
      <c r="X80" s="20">
        <v>-3150617971</v>
      </c>
      <c r="Y80" s="19">
        <v>-24.99</v>
      </c>
      <c r="Z80" s="22">
        <v>12606983777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5235911364</v>
      </c>
      <c r="E81" s="20">
        <v>5655258110</v>
      </c>
      <c r="F81" s="20">
        <v>0</v>
      </c>
      <c r="G81" s="20">
        <v>140653137</v>
      </c>
      <c r="H81" s="20">
        <v>0</v>
      </c>
      <c r="I81" s="20">
        <v>140653137</v>
      </c>
      <c r="J81" s="20">
        <v>253500148</v>
      </c>
      <c r="K81" s="20">
        <v>0</v>
      </c>
      <c r="L81" s="20">
        <v>83357392</v>
      </c>
      <c r="M81" s="20">
        <v>336857540</v>
      </c>
      <c r="N81" s="20">
        <v>124861037</v>
      </c>
      <c r="O81" s="20">
        <v>0</v>
      </c>
      <c r="P81" s="20">
        <v>99709682</v>
      </c>
      <c r="Q81" s="20">
        <v>224570719</v>
      </c>
      <c r="R81" s="20">
        <v>8800035</v>
      </c>
      <c r="S81" s="20">
        <v>93588774</v>
      </c>
      <c r="T81" s="20">
        <v>0</v>
      </c>
      <c r="U81" s="20">
        <v>102388809</v>
      </c>
      <c r="V81" s="20">
        <v>804470205</v>
      </c>
      <c r="W81" s="20">
        <v>5655258115</v>
      </c>
      <c r="X81" s="20">
        <v>-4850787910</v>
      </c>
      <c r="Y81" s="19">
        <v>-85.77</v>
      </c>
      <c r="Z81" s="22">
        <v>5655258110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4441111164</v>
      </c>
      <c r="E82" s="20">
        <v>4265405324</v>
      </c>
      <c r="F82" s="20">
        <v>148620007</v>
      </c>
      <c r="G82" s="20">
        <v>152509537</v>
      </c>
      <c r="H82" s="20">
        <v>147376835</v>
      </c>
      <c r="I82" s="20">
        <v>448506379</v>
      </c>
      <c r="J82" s="20">
        <v>159526547</v>
      </c>
      <c r="K82" s="20">
        <v>0</v>
      </c>
      <c r="L82" s="20">
        <v>145920131</v>
      </c>
      <c r="M82" s="20">
        <v>305446678</v>
      </c>
      <c r="N82" s="20">
        <v>256938196</v>
      </c>
      <c r="O82" s="20">
        <v>144375757</v>
      </c>
      <c r="P82" s="20">
        <v>276863824</v>
      </c>
      <c r="Q82" s="20">
        <v>678177777</v>
      </c>
      <c r="R82" s="20">
        <v>162921622</v>
      </c>
      <c r="S82" s="20">
        <v>97961924</v>
      </c>
      <c r="T82" s="20">
        <v>18715</v>
      </c>
      <c r="U82" s="20">
        <v>260902261</v>
      </c>
      <c r="V82" s="20">
        <v>1693033095</v>
      </c>
      <c r="W82" s="20">
        <v>4265405330</v>
      </c>
      <c r="X82" s="20">
        <v>-2572372235</v>
      </c>
      <c r="Y82" s="19">
        <v>-60.31</v>
      </c>
      <c r="Z82" s="22">
        <v>4265405324</v>
      </c>
    </row>
    <row r="83" spans="1:26" ht="12.75" hidden="1">
      <c r="A83" s="38"/>
      <c r="B83" s="18">
        <v>7012515318</v>
      </c>
      <c r="C83" s="18"/>
      <c r="D83" s="19">
        <v>-37970457360</v>
      </c>
      <c r="E83" s="20">
        <v>-52008754158</v>
      </c>
      <c r="F83" s="20">
        <v>4793337164</v>
      </c>
      <c r="G83" s="20">
        <v>-1886098033</v>
      </c>
      <c r="H83" s="20">
        <v>-1258504889</v>
      </c>
      <c r="I83" s="20">
        <v>4793337164</v>
      </c>
      <c r="J83" s="20">
        <v>2541777086</v>
      </c>
      <c r="K83" s="20">
        <v>-2190019274</v>
      </c>
      <c r="L83" s="20">
        <v>829669724</v>
      </c>
      <c r="M83" s="20">
        <v>2541777086</v>
      </c>
      <c r="N83" s="20">
        <v>1666783667</v>
      </c>
      <c r="O83" s="20">
        <v>-430580285</v>
      </c>
      <c r="P83" s="20">
        <v>5024296163</v>
      </c>
      <c r="Q83" s="20">
        <v>1666783667</v>
      </c>
      <c r="R83" s="20">
        <v>-4274170268</v>
      </c>
      <c r="S83" s="20">
        <v>-594139549</v>
      </c>
      <c r="T83" s="20">
        <v>254919608</v>
      </c>
      <c r="U83" s="20">
        <v>-4274170268</v>
      </c>
      <c r="V83" s="20">
        <v>4793337164</v>
      </c>
      <c r="W83" s="20">
        <v>-5768951096</v>
      </c>
      <c r="X83" s="20">
        <v>10562288260</v>
      </c>
      <c r="Y83" s="19">
        <v>-183</v>
      </c>
      <c r="Z83" s="22">
        <v>-52008754158</v>
      </c>
    </row>
    <row r="84" spans="1:26" ht="12.75" hidden="1">
      <c r="A84" s="39" t="s">
        <v>70</v>
      </c>
      <c r="B84" s="27">
        <v>411298</v>
      </c>
      <c r="C84" s="27">
        <v>0</v>
      </c>
      <c r="D84" s="28">
        <v>305700000</v>
      </c>
      <c r="E84" s="29">
        <v>346339637</v>
      </c>
      <c r="F84" s="29">
        <v>142018338</v>
      </c>
      <c r="G84" s="29">
        <v>142399942</v>
      </c>
      <c r="H84" s="29">
        <v>119796663</v>
      </c>
      <c r="I84" s="29">
        <v>404214943</v>
      </c>
      <c r="J84" s="29">
        <v>146755852</v>
      </c>
      <c r="K84" s="29">
        <v>1952</v>
      </c>
      <c r="L84" s="29">
        <v>118398944</v>
      </c>
      <c r="M84" s="29">
        <v>265156748</v>
      </c>
      <c r="N84" s="29">
        <v>27890644</v>
      </c>
      <c r="O84" s="29">
        <v>31318684</v>
      </c>
      <c r="P84" s="29">
        <v>32746928</v>
      </c>
      <c r="Q84" s="29">
        <v>91956256</v>
      </c>
      <c r="R84" s="29">
        <v>33908455</v>
      </c>
      <c r="S84" s="29">
        <v>478</v>
      </c>
      <c r="T84" s="29">
        <v>956</v>
      </c>
      <c r="U84" s="29">
        <v>33909889</v>
      </c>
      <c r="V84" s="29">
        <v>795237836</v>
      </c>
      <c r="W84" s="29">
        <v>346339637</v>
      </c>
      <c r="X84" s="29">
        <v>448898199</v>
      </c>
      <c r="Y84" s="28">
        <v>129.61</v>
      </c>
      <c r="Z84" s="30">
        <v>346339637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178452787</v>
      </c>
      <c r="C5" s="18">
        <v>0</v>
      </c>
      <c r="D5" s="58">
        <v>536695725</v>
      </c>
      <c r="E5" s="59">
        <v>515992152</v>
      </c>
      <c r="F5" s="59">
        <v>43115605</v>
      </c>
      <c r="G5" s="59">
        <v>42888380</v>
      </c>
      <c r="H5" s="59">
        <v>42832785</v>
      </c>
      <c r="I5" s="59">
        <v>128836770</v>
      </c>
      <c r="J5" s="59">
        <v>43167637</v>
      </c>
      <c r="K5" s="59">
        <v>42797759</v>
      </c>
      <c r="L5" s="59">
        <v>56606781</v>
      </c>
      <c r="M5" s="59">
        <v>142572177</v>
      </c>
      <c r="N5" s="59">
        <v>45132554</v>
      </c>
      <c r="O5" s="59">
        <v>44886455</v>
      </c>
      <c r="P5" s="59">
        <v>42703613</v>
      </c>
      <c r="Q5" s="59">
        <v>132722622</v>
      </c>
      <c r="R5" s="59">
        <v>43774625</v>
      </c>
      <c r="S5" s="59">
        <v>43771582</v>
      </c>
      <c r="T5" s="59">
        <v>1115977</v>
      </c>
      <c r="U5" s="59">
        <v>88662184</v>
      </c>
      <c r="V5" s="59">
        <v>492793753</v>
      </c>
      <c r="W5" s="59">
        <v>515992152</v>
      </c>
      <c r="X5" s="59">
        <v>-23198399</v>
      </c>
      <c r="Y5" s="60">
        <v>-4.5</v>
      </c>
      <c r="Z5" s="61">
        <v>515992152</v>
      </c>
    </row>
    <row r="6" spans="1:26" ht="12.75">
      <c r="A6" s="57" t="s">
        <v>32</v>
      </c>
      <c r="B6" s="18">
        <v>682192059</v>
      </c>
      <c r="C6" s="18">
        <v>0</v>
      </c>
      <c r="D6" s="58">
        <v>748458974</v>
      </c>
      <c r="E6" s="59">
        <v>722599822</v>
      </c>
      <c r="F6" s="59">
        <v>65509390</v>
      </c>
      <c r="G6" s="59">
        <v>53669822</v>
      </c>
      <c r="H6" s="59">
        <v>65713059</v>
      </c>
      <c r="I6" s="59">
        <v>184892271</v>
      </c>
      <c r="J6" s="59">
        <v>64497758</v>
      </c>
      <c r="K6" s="59">
        <v>56269014</v>
      </c>
      <c r="L6" s="59">
        <v>66037907</v>
      </c>
      <c r="M6" s="59">
        <v>186804679</v>
      </c>
      <c r="N6" s="59">
        <v>57147307</v>
      </c>
      <c r="O6" s="59">
        <v>56950468</v>
      </c>
      <c r="P6" s="59">
        <v>58113169</v>
      </c>
      <c r="Q6" s="59">
        <v>172210944</v>
      </c>
      <c r="R6" s="59">
        <v>56806602</v>
      </c>
      <c r="S6" s="59">
        <v>56326311</v>
      </c>
      <c r="T6" s="59">
        <v>1151339</v>
      </c>
      <c r="U6" s="59">
        <v>114284252</v>
      </c>
      <c r="V6" s="59">
        <v>658192146</v>
      </c>
      <c r="W6" s="59">
        <v>722599822</v>
      </c>
      <c r="X6" s="59">
        <v>-64407676</v>
      </c>
      <c r="Y6" s="60">
        <v>-8.91</v>
      </c>
      <c r="Z6" s="61">
        <v>722599822</v>
      </c>
    </row>
    <row r="7" spans="1:26" ht="12.75">
      <c r="A7" s="57" t="s">
        <v>33</v>
      </c>
      <c r="B7" s="18">
        <v>9557868</v>
      </c>
      <c r="C7" s="18">
        <v>0</v>
      </c>
      <c r="D7" s="58">
        <v>8870504</v>
      </c>
      <c r="E7" s="59">
        <v>8870504</v>
      </c>
      <c r="F7" s="59">
        <v>708319</v>
      </c>
      <c r="G7" s="59">
        <v>862199</v>
      </c>
      <c r="H7" s="59">
        <v>977753</v>
      </c>
      <c r="I7" s="59">
        <v>2548271</v>
      </c>
      <c r="J7" s="59">
        <v>700263</v>
      </c>
      <c r="K7" s="59">
        <v>662547</v>
      </c>
      <c r="L7" s="59">
        <v>652868</v>
      </c>
      <c r="M7" s="59">
        <v>2015678</v>
      </c>
      <c r="N7" s="59">
        <v>712608</v>
      </c>
      <c r="O7" s="59">
        <v>671114</v>
      </c>
      <c r="P7" s="59">
        <v>633903</v>
      </c>
      <c r="Q7" s="59">
        <v>2017625</v>
      </c>
      <c r="R7" s="59">
        <v>27191</v>
      </c>
      <c r="S7" s="59">
        <v>1162930</v>
      </c>
      <c r="T7" s="59">
        <v>134831</v>
      </c>
      <c r="U7" s="59">
        <v>1324952</v>
      </c>
      <c r="V7" s="59">
        <v>7906526</v>
      </c>
      <c r="W7" s="59">
        <v>8870504</v>
      </c>
      <c r="X7" s="59">
        <v>-963978</v>
      </c>
      <c r="Y7" s="60">
        <v>-10.87</v>
      </c>
      <c r="Z7" s="61">
        <v>8870504</v>
      </c>
    </row>
    <row r="8" spans="1:26" ht="12.75">
      <c r="A8" s="57" t="s">
        <v>34</v>
      </c>
      <c r="B8" s="18">
        <v>302320438</v>
      </c>
      <c r="C8" s="18">
        <v>0</v>
      </c>
      <c r="D8" s="58">
        <v>233421750</v>
      </c>
      <c r="E8" s="59">
        <v>244707750</v>
      </c>
      <c r="F8" s="59">
        <v>86785913</v>
      </c>
      <c r="G8" s="59">
        <v>-996246</v>
      </c>
      <c r="H8" s="59">
        <v>7201363</v>
      </c>
      <c r="I8" s="59">
        <v>92991030</v>
      </c>
      <c r="J8" s="59">
        <v>-7200000</v>
      </c>
      <c r="K8" s="59">
        <v>450</v>
      </c>
      <c r="L8" s="59">
        <v>68023449</v>
      </c>
      <c r="M8" s="59">
        <v>60823899</v>
      </c>
      <c r="N8" s="59">
        <v>8654225</v>
      </c>
      <c r="O8" s="59">
        <v>450</v>
      </c>
      <c r="P8" s="59">
        <v>51017353</v>
      </c>
      <c r="Q8" s="59">
        <v>59672028</v>
      </c>
      <c r="R8" s="59">
        <v>450</v>
      </c>
      <c r="S8" s="59">
        <v>596450</v>
      </c>
      <c r="T8" s="59">
        <v>16405</v>
      </c>
      <c r="U8" s="59">
        <v>613305</v>
      </c>
      <c r="V8" s="59">
        <v>214100262</v>
      </c>
      <c r="W8" s="59">
        <v>244707750</v>
      </c>
      <c r="X8" s="59">
        <v>-30607488</v>
      </c>
      <c r="Y8" s="60">
        <v>-12.51</v>
      </c>
      <c r="Z8" s="61">
        <v>244707750</v>
      </c>
    </row>
    <row r="9" spans="1:26" ht="12.75">
      <c r="A9" s="57" t="s">
        <v>35</v>
      </c>
      <c r="B9" s="18">
        <v>137291106</v>
      </c>
      <c r="C9" s="18">
        <v>0</v>
      </c>
      <c r="D9" s="58">
        <v>147278024</v>
      </c>
      <c r="E9" s="59">
        <v>164051415</v>
      </c>
      <c r="F9" s="59">
        <v>11991506</v>
      </c>
      <c r="G9" s="59">
        <v>11810766</v>
      </c>
      <c r="H9" s="59">
        <v>12659681</v>
      </c>
      <c r="I9" s="59">
        <v>36461953</v>
      </c>
      <c r="J9" s="59">
        <v>12619664</v>
      </c>
      <c r="K9" s="59">
        <v>13361269</v>
      </c>
      <c r="L9" s="59">
        <v>19753492</v>
      </c>
      <c r="M9" s="59">
        <v>45734425</v>
      </c>
      <c r="N9" s="59">
        <v>14720683</v>
      </c>
      <c r="O9" s="59">
        <v>14581973</v>
      </c>
      <c r="P9" s="59">
        <v>13533292</v>
      </c>
      <c r="Q9" s="59">
        <v>42835948</v>
      </c>
      <c r="R9" s="59">
        <v>15084567</v>
      </c>
      <c r="S9" s="59">
        <v>15290251</v>
      </c>
      <c r="T9" s="59">
        <v>15742612</v>
      </c>
      <c r="U9" s="59">
        <v>46117430</v>
      </c>
      <c r="V9" s="59">
        <v>171149756</v>
      </c>
      <c r="W9" s="59">
        <v>164051415</v>
      </c>
      <c r="X9" s="59">
        <v>7098341</v>
      </c>
      <c r="Y9" s="60">
        <v>4.33</v>
      </c>
      <c r="Z9" s="61">
        <v>164051415</v>
      </c>
    </row>
    <row r="10" spans="1:26" ht="20.25">
      <c r="A10" s="62" t="s">
        <v>93</v>
      </c>
      <c r="B10" s="63">
        <f>SUM(B5:B9)</f>
        <v>1309814258</v>
      </c>
      <c r="C10" s="63">
        <f>SUM(C5:C9)</f>
        <v>0</v>
      </c>
      <c r="D10" s="64">
        <f aca="true" t="shared" si="0" ref="D10:Z10">SUM(D5:D9)</f>
        <v>1674724977</v>
      </c>
      <c r="E10" s="65">
        <f t="shared" si="0"/>
        <v>1656221643</v>
      </c>
      <c r="F10" s="65">
        <f t="shared" si="0"/>
        <v>208110733</v>
      </c>
      <c r="G10" s="65">
        <f t="shared" si="0"/>
        <v>108234921</v>
      </c>
      <c r="H10" s="65">
        <f t="shared" si="0"/>
        <v>129384641</v>
      </c>
      <c r="I10" s="65">
        <f t="shared" si="0"/>
        <v>445730295</v>
      </c>
      <c r="J10" s="65">
        <f t="shared" si="0"/>
        <v>113785322</v>
      </c>
      <c r="K10" s="65">
        <f t="shared" si="0"/>
        <v>113091039</v>
      </c>
      <c r="L10" s="65">
        <f t="shared" si="0"/>
        <v>211074497</v>
      </c>
      <c r="M10" s="65">
        <f t="shared" si="0"/>
        <v>437950858</v>
      </c>
      <c r="N10" s="65">
        <f t="shared" si="0"/>
        <v>126367377</v>
      </c>
      <c r="O10" s="65">
        <f t="shared" si="0"/>
        <v>117090460</v>
      </c>
      <c r="P10" s="65">
        <f t="shared" si="0"/>
        <v>166001330</v>
      </c>
      <c r="Q10" s="65">
        <f t="shared" si="0"/>
        <v>409459167</v>
      </c>
      <c r="R10" s="65">
        <f t="shared" si="0"/>
        <v>115693435</v>
      </c>
      <c r="S10" s="65">
        <f t="shared" si="0"/>
        <v>117147524</v>
      </c>
      <c r="T10" s="65">
        <f t="shared" si="0"/>
        <v>18161164</v>
      </c>
      <c r="U10" s="65">
        <f t="shared" si="0"/>
        <v>251002123</v>
      </c>
      <c r="V10" s="65">
        <f t="shared" si="0"/>
        <v>1544142443</v>
      </c>
      <c r="W10" s="65">
        <f t="shared" si="0"/>
        <v>1656221643</v>
      </c>
      <c r="X10" s="65">
        <f t="shared" si="0"/>
        <v>-112079200</v>
      </c>
      <c r="Y10" s="66">
        <f>+IF(W10&lt;&gt;0,(X10/W10)*100,0)</f>
        <v>-6.76716189971924</v>
      </c>
      <c r="Z10" s="67">
        <f t="shared" si="0"/>
        <v>1656221643</v>
      </c>
    </row>
    <row r="11" spans="1:26" ht="12.75">
      <c r="A11" s="57" t="s">
        <v>36</v>
      </c>
      <c r="B11" s="18">
        <v>321471949</v>
      </c>
      <c r="C11" s="18">
        <v>0</v>
      </c>
      <c r="D11" s="58">
        <v>369651370</v>
      </c>
      <c r="E11" s="59">
        <v>339651354</v>
      </c>
      <c r="F11" s="59">
        <v>26940706</v>
      </c>
      <c r="G11" s="59">
        <v>27046211</v>
      </c>
      <c r="H11" s="59">
        <v>26295481</v>
      </c>
      <c r="I11" s="59">
        <v>80282398</v>
      </c>
      <c r="J11" s="59">
        <v>26691873</v>
      </c>
      <c r="K11" s="59">
        <v>26713167</v>
      </c>
      <c r="L11" s="59">
        <v>26469035</v>
      </c>
      <c r="M11" s="59">
        <v>79874075</v>
      </c>
      <c r="N11" s="59">
        <v>29582877</v>
      </c>
      <c r="O11" s="59">
        <v>26438287</v>
      </c>
      <c r="P11" s="59">
        <v>28477154</v>
      </c>
      <c r="Q11" s="59">
        <v>84498318</v>
      </c>
      <c r="R11" s="59">
        <v>27840909</v>
      </c>
      <c r="S11" s="59">
        <v>27150362</v>
      </c>
      <c r="T11" s="59">
        <v>26931307</v>
      </c>
      <c r="U11" s="59">
        <v>81922578</v>
      </c>
      <c r="V11" s="59">
        <v>326577369</v>
      </c>
      <c r="W11" s="59">
        <v>339651354</v>
      </c>
      <c r="X11" s="59">
        <v>-13073985</v>
      </c>
      <c r="Y11" s="60">
        <v>-3.85</v>
      </c>
      <c r="Z11" s="61">
        <v>339651354</v>
      </c>
    </row>
    <row r="12" spans="1:26" ht="12.75">
      <c r="A12" s="57" t="s">
        <v>37</v>
      </c>
      <c r="B12" s="18">
        <v>23827226</v>
      </c>
      <c r="C12" s="18">
        <v>0</v>
      </c>
      <c r="D12" s="58">
        <v>27730671</v>
      </c>
      <c r="E12" s="59">
        <v>27730671</v>
      </c>
      <c r="F12" s="59">
        <v>1902653</v>
      </c>
      <c r="G12" s="59">
        <v>1904748</v>
      </c>
      <c r="H12" s="59">
        <v>1904748</v>
      </c>
      <c r="I12" s="59">
        <v>5712149</v>
      </c>
      <c r="J12" s="59">
        <v>1904748</v>
      </c>
      <c r="K12" s="59">
        <v>1904748</v>
      </c>
      <c r="L12" s="59">
        <v>1904748</v>
      </c>
      <c r="M12" s="59">
        <v>5714244</v>
      </c>
      <c r="N12" s="59">
        <v>1904748</v>
      </c>
      <c r="O12" s="59">
        <v>1904748</v>
      </c>
      <c r="P12" s="59">
        <v>1904748</v>
      </c>
      <c r="Q12" s="59">
        <v>5714244</v>
      </c>
      <c r="R12" s="59">
        <v>1904748</v>
      </c>
      <c r="S12" s="59">
        <v>1904748</v>
      </c>
      <c r="T12" s="59">
        <v>1904748</v>
      </c>
      <c r="U12" s="59">
        <v>5714244</v>
      </c>
      <c r="V12" s="59">
        <v>22854881</v>
      </c>
      <c r="W12" s="59">
        <v>27730671</v>
      </c>
      <c r="X12" s="59">
        <v>-4875790</v>
      </c>
      <c r="Y12" s="60">
        <v>-17.58</v>
      </c>
      <c r="Z12" s="61">
        <v>27730671</v>
      </c>
    </row>
    <row r="13" spans="1:26" ht="12.75">
      <c r="A13" s="57" t="s">
        <v>94</v>
      </c>
      <c r="B13" s="18">
        <v>100591015</v>
      </c>
      <c r="C13" s="18">
        <v>0</v>
      </c>
      <c r="D13" s="58">
        <v>106226000</v>
      </c>
      <c r="E13" s="59">
        <v>28361000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53113000</v>
      </c>
      <c r="M13" s="59">
        <v>53113000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53113000</v>
      </c>
      <c r="W13" s="59">
        <v>28361000</v>
      </c>
      <c r="X13" s="59">
        <v>24752000</v>
      </c>
      <c r="Y13" s="60">
        <v>87.27</v>
      </c>
      <c r="Z13" s="61">
        <v>28361000</v>
      </c>
    </row>
    <row r="14" spans="1:26" ht="12.75">
      <c r="A14" s="57" t="s">
        <v>38</v>
      </c>
      <c r="B14" s="18">
        <v>35867788</v>
      </c>
      <c r="C14" s="18">
        <v>0</v>
      </c>
      <c r="D14" s="58">
        <v>33343397</v>
      </c>
      <c r="E14" s="59">
        <v>52900000</v>
      </c>
      <c r="F14" s="59">
        <v>10492</v>
      </c>
      <c r="G14" s="59">
        <v>6553160</v>
      </c>
      <c r="H14" s="59">
        <v>4912851</v>
      </c>
      <c r="I14" s="59">
        <v>11476503</v>
      </c>
      <c r="J14" s="59">
        <v>5522184</v>
      </c>
      <c r="K14" s="59">
        <v>4370252</v>
      </c>
      <c r="L14" s="59">
        <v>5027318</v>
      </c>
      <c r="M14" s="59">
        <v>14919754</v>
      </c>
      <c r="N14" s="59">
        <v>5030321</v>
      </c>
      <c r="O14" s="59">
        <v>4015313</v>
      </c>
      <c r="P14" s="59">
        <v>5681720</v>
      </c>
      <c r="Q14" s="59">
        <v>14727354</v>
      </c>
      <c r="R14" s="59">
        <v>513264</v>
      </c>
      <c r="S14" s="59">
        <v>2038224</v>
      </c>
      <c r="T14" s="59">
        <v>2268880</v>
      </c>
      <c r="U14" s="59">
        <v>4820368</v>
      </c>
      <c r="V14" s="59">
        <v>45943979</v>
      </c>
      <c r="W14" s="59">
        <v>52900000</v>
      </c>
      <c r="X14" s="59">
        <v>-6956021</v>
      </c>
      <c r="Y14" s="60">
        <v>-13.15</v>
      </c>
      <c r="Z14" s="61">
        <v>52900000</v>
      </c>
    </row>
    <row r="15" spans="1:26" ht="12.75">
      <c r="A15" s="57" t="s">
        <v>39</v>
      </c>
      <c r="B15" s="18">
        <v>514599389</v>
      </c>
      <c r="C15" s="18">
        <v>0</v>
      </c>
      <c r="D15" s="58">
        <v>558506128</v>
      </c>
      <c r="E15" s="59">
        <v>565169951</v>
      </c>
      <c r="F15" s="59">
        <v>16496</v>
      </c>
      <c r="G15" s="59">
        <v>130266964</v>
      </c>
      <c r="H15" s="59">
        <v>55150648</v>
      </c>
      <c r="I15" s="59">
        <v>185434108</v>
      </c>
      <c r="J15" s="59">
        <v>25120116</v>
      </c>
      <c r="K15" s="59">
        <v>35870098</v>
      </c>
      <c r="L15" s="59">
        <v>35797799</v>
      </c>
      <c r="M15" s="59">
        <v>96788013</v>
      </c>
      <c r="N15" s="59">
        <v>52327129</v>
      </c>
      <c r="O15" s="59">
        <v>25767587</v>
      </c>
      <c r="P15" s="59">
        <v>35918603</v>
      </c>
      <c r="Q15" s="59">
        <v>114013319</v>
      </c>
      <c r="R15" s="59">
        <v>2056476</v>
      </c>
      <c r="S15" s="59">
        <v>91464125</v>
      </c>
      <c r="T15" s="59">
        <v>-3047175</v>
      </c>
      <c r="U15" s="59">
        <v>90473426</v>
      </c>
      <c r="V15" s="59">
        <v>486708866</v>
      </c>
      <c r="W15" s="59">
        <v>565169951</v>
      </c>
      <c r="X15" s="59">
        <v>-78461085</v>
      </c>
      <c r="Y15" s="60">
        <v>-13.88</v>
      </c>
      <c r="Z15" s="61">
        <v>565169951</v>
      </c>
    </row>
    <row r="16" spans="1:26" ht="12.75">
      <c r="A16" s="57" t="s">
        <v>34</v>
      </c>
      <c r="B16" s="18">
        <v>300900</v>
      </c>
      <c r="C16" s="18">
        <v>0</v>
      </c>
      <c r="D16" s="58">
        <v>2510200</v>
      </c>
      <c r="E16" s="59">
        <v>2550450</v>
      </c>
      <c r="F16" s="59">
        <v>-25075</v>
      </c>
      <c r="G16" s="59">
        <v>0</v>
      </c>
      <c r="H16" s="59">
        <v>0</v>
      </c>
      <c r="I16" s="59">
        <v>-25075</v>
      </c>
      <c r="J16" s="59">
        <v>0</v>
      </c>
      <c r="K16" s="59">
        <v>0</v>
      </c>
      <c r="L16" s="59">
        <v>100300</v>
      </c>
      <c r="M16" s="59">
        <v>100300</v>
      </c>
      <c r="N16" s="59">
        <v>75225</v>
      </c>
      <c r="O16" s="59">
        <v>0</v>
      </c>
      <c r="P16" s="59">
        <v>50150</v>
      </c>
      <c r="Q16" s="59">
        <v>125375</v>
      </c>
      <c r="R16" s="59">
        <v>0</v>
      </c>
      <c r="S16" s="59">
        <v>0</v>
      </c>
      <c r="T16" s="59">
        <v>75225</v>
      </c>
      <c r="U16" s="59">
        <v>75225</v>
      </c>
      <c r="V16" s="59">
        <v>275825</v>
      </c>
      <c r="W16" s="59">
        <v>2550450</v>
      </c>
      <c r="X16" s="59">
        <v>-2274625</v>
      </c>
      <c r="Y16" s="60">
        <v>-89.19</v>
      </c>
      <c r="Z16" s="61">
        <v>2550450</v>
      </c>
    </row>
    <row r="17" spans="1:26" ht="12.75">
      <c r="A17" s="57" t="s">
        <v>40</v>
      </c>
      <c r="B17" s="18">
        <v>534834998</v>
      </c>
      <c r="C17" s="18">
        <v>0</v>
      </c>
      <c r="D17" s="58">
        <v>537932085</v>
      </c>
      <c r="E17" s="59">
        <v>632890801</v>
      </c>
      <c r="F17" s="59">
        <v>2114550</v>
      </c>
      <c r="G17" s="59">
        <v>3471959</v>
      </c>
      <c r="H17" s="59">
        <v>5310238</v>
      </c>
      <c r="I17" s="59">
        <v>10896747</v>
      </c>
      <c r="J17" s="59">
        <v>7283114</v>
      </c>
      <c r="K17" s="59">
        <v>5754863</v>
      </c>
      <c r="L17" s="59">
        <v>239458523</v>
      </c>
      <c r="M17" s="59">
        <v>252496500</v>
      </c>
      <c r="N17" s="59">
        <v>14193842</v>
      </c>
      <c r="O17" s="59">
        <v>11926777</v>
      </c>
      <c r="P17" s="59">
        <v>10050837</v>
      </c>
      <c r="Q17" s="59">
        <v>36171456</v>
      </c>
      <c r="R17" s="59">
        <v>6150236</v>
      </c>
      <c r="S17" s="59">
        <v>6036937</v>
      </c>
      <c r="T17" s="59">
        <v>12000377</v>
      </c>
      <c r="U17" s="59">
        <v>24187550</v>
      </c>
      <c r="V17" s="59">
        <v>323752253</v>
      </c>
      <c r="W17" s="59">
        <v>632890801</v>
      </c>
      <c r="X17" s="59">
        <v>-309138548</v>
      </c>
      <c r="Y17" s="60">
        <v>-48.85</v>
      </c>
      <c r="Z17" s="61">
        <v>632890801</v>
      </c>
    </row>
    <row r="18" spans="1:26" ht="12.75">
      <c r="A18" s="68" t="s">
        <v>41</v>
      </c>
      <c r="B18" s="69">
        <f>SUM(B11:B17)</f>
        <v>1531493265</v>
      </c>
      <c r="C18" s="69">
        <f>SUM(C11:C17)</f>
        <v>0</v>
      </c>
      <c r="D18" s="70">
        <f aca="true" t="shared" si="1" ref="D18:Z18">SUM(D11:D17)</f>
        <v>1635899851</v>
      </c>
      <c r="E18" s="71">
        <f t="shared" si="1"/>
        <v>1649254227</v>
      </c>
      <c r="F18" s="71">
        <f t="shared" si="1"/>
        <v>30959822</v>
      </c>
      <c r="G18" s="71">
        <f t="shared" si="1"/>
        <v>169243042</v>
      </c>
      <c r="H18" s="71">
        <f t="shared" si="1"/>
        <v>93573966</v>
      </c>
      <c r="I18" s="71">
        <f t="shared" si="1"/>
        <v>293776830</v>
      </c>
      <c r="J18" s="71">
        <f t="shared" si="1"/>
        <v>66522035</v>
      </c>
      <c r="K18" s="71">
        <f t="shared" si="1"/>
        <v>74613128</v>
      </c>
      <c r="L18" s="71">
        <f t="shared" si="1"/>
        <v>361870723</v>
      </c>
      <c r="M18" s="71">
        <f t="shared" si="1"/>
        <v>503005886</v>
      </c>
      <c r="N18" s="71">
        <f t="shared" si="1"/>
        <v>103114142</v>
      </c>
      <c r="O18" s="71">
        <f t="shared" si="1"/>
        <v>70052712</v>
      </c>
      <c r="P18" s="71">
        <f t="shared" si="1"/>
        <v>82083212</v>
      </c>
      <c r="Q18" s="71">
        <f t="shared" si="1"/>
        <v>255250066</v>
      </c>
      <c r="R18" s="71">
        <f t="shared" si="1"/>
        <v>38465633</v>
      </c>
      <c r="S18" s="71">
        <f t="shared" si="1"/>
        <v>128594396</v>
      </c>
      <c r="T18" s="71">
        <f t="shared" si="1"/>
        <v>40133362</v>
      </c>
      <c r="U18" s="71">
        <f t="shared" si="1"/>
        <v>207193391</v>
      </c>
      <c r="V18" s="71">
        <f t="shared" si="1"/>
        <v>1259226173</v>
      </c>
      <c r="W18" s="71">
        <f t="shared" si="1"/>
        <v>1649254227</v>
      </c>
      <c r="X18" s="71">
        <f t="shared" si="1"/>
        <v>-390028054</v>
      </c>
      <c r="Y18" s="66">
        <f>+IF(W18&lt;&gt;0,(X18/W18)*100,0)</f>
        <v>-23.648752728041362</v>
      </c>
      <c r="Z18" s="72">
        <f t="shared" si="1"/>
        <v>1649254227</v>
      </c>
    </row>
    <row r="19" spans="1:26" ht="12.75">
      <c r="A19" s="68" t="s">
        <v>42</v>
      </c>
      <c r="B19" s="73">
        <f>+B10-B18</f>
        <v>-221679007</v>
      </c>
      <c r="C19" s="73">
        <f>+C10-C18</f>
        <v>0</v>
      </c>
      <c r="D19" s="74">
        <f aca="true" t="shared" si="2" ref="D19:Z19">+D10-D18</f>
        <v>38825126</v>
      </c>
      <c r="E19" s="75">
        <f t="shared" si="2"/>
        <v>6967416</v>
      </c>
      <c r="F19" s="75">
        <f t="shared" si="2"/>
        <v>177150911</v>
      </c>
      <c r="G19" s="75">
        <f t="shared" si="2"/>
        <v>-61008121</v>
      </c>
      <c r="H19" s="75">
        <f t="shared" si="2"/>
        <v>35810675</v>
      </c>
      <c r="I19" s="75">
        <f t="shared" si="2"/>
        <v>151953465</v>
      </c>
      <c r="J19" s="75">
        <f t="shared" si="2"/>
        <v>47263287</v>
      </c>
      <c r="K19" s="75">
        <f t="shared" si="2"/>
        <v>38477911</v>
      </c>
      <c r="L19" s="75">
        <f t="shared" si="2"/>
        <v>-150796226</v>
      </c>
      <c r="M19" s="75">
        <f t="shared" si="2"/>
        <v>-65055028</v>
      </c>
      <c r="N19" s="75">
        <f t="shared" si="2"/>
        <v>23253235</v>
      </c>
      <c r="O19" s="75">
        <f t="shared" si="2"/>
        <v>47037748</v>
      </c>
      <c r="P19" s="75">
        <f t="shared" si="2"/>
        <v>83918118</v>
      </c>
      <c r="Q19" s="75">
        <f t="shared" si="2"/>
        <v>154209101</v>
      </c>
      <c r="R19" s="75">
        <f t="shared" si="2"/>
        <v>77227802</v>
      </c>
      <c r="S19" s="75">
        <f t="shared" si="2"/>
        <v>-11446872</v>
      </c>
      <c r="T19" s="75">
        <f t="shared" si="2"/>
        <v>-21972198</v>
      </c>
      <c r="U19" s="75">
        <f t="shared" si="2"/>
        <v>43808732</v>
      </c>
      <c r="V19" s="75">
        <f t="shared" si="2"/>
        <v>284916270</v>
      </c>
      <c r="W19" s="75">
        <f>IF(E10=E18,0,W10-W18)</f>
        <v>6967416</v>
      </c>
      <c r="X19" s="75">
        <f t="shared" si="2"/>
        <v>277948854</v>
      </c>
      <c r="Y19" s="76">
        <f>+IF(W19&lt;&gt;0,(X19/W19)*100,0)</f>
        <v>3989.267384063188</v>
      </c>
      <c r="Z19" s="77">
        <f t="shared" si="2"/>
        <v>6967416</v>
      </c>
    </row>
    <row r="20" spans="1:26" ht="20.25">
      <c r="A20" s="78" t="s">
        <v>43</v>
      </c>
      <c r="B20" s="79">
        <v>128094078</v>
      </c>
      <c r="C20" s="79">
        <v>0</v>
      </c>
      <c r="D20" s="80">
        <v>160505250</v>
      </c>
      <c r="E20" s="81">
        <v>249120601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91321693</v>
      </c>
      <c r="O20" s="81">
        <v>0</v>
      </c>
      <c r="P20" s="81">
        <v>0</v>
      </c>
      <c r="Q20" s="81">
        <v>91321693</v>
      </c>
      <c r="R20" s="81">
        <v>0</v>
      </c>
      <c r="S20" s="81">
        <v>0</v>
      </c>
      <c r="T20" s="81">
        <v>0</v>
      </c>
      <c r="U20" s="81">
        <v>0</v>
      </c>
      <c r="V20" s="81">
        <v>91321693</v>
      </c>
      <c r="W20" s="81">
        <v>249120601</v>
      </c>
      <c r="X20" s="81">
        <v>-157798908</v>
      </c>
      <c r="Y20" s="82">
        <v>-63.34</v>
      </c>
      <c r="Z20" s="83">
        <v>249120601</v>
      </c>
    </row>
    <row r="21" spans="1:26" ht="41.25">
      <c r="A21" s="84" t="s">
        <v>95</v>
      </c>
      <c r="B21" s="85">
        <v>84859</v>
      </c>
      <c r="C21" s="85">
        <v>0</v>
      </c>
      <c r="D21" s="86">
        <v>24887</v>
      </c>
      <c r="E21" s="87">
        <v>6000</v>
      </c>
      <c r="F21" s="87">
        <v>36171</v>
      </c>
      <c r="G21" s="87">
        <v>67235</v>
      </c>
      <c r="H21" s="87">
        <v>0</v>
      </c>
      <c r="I21" s="87">
        <v>103406</v>
      </c>
      <c r="J21" s="87">
        <v>0</v>
      </c>
      <c r="K21" s="87">
        <v>0</v>
      </c>
      <c r="L21" s="87">
        <v>0</v>
      </c>
      <c r="M21" s="87">
        <v>0</v>
      </c>
      <c r="N21" s="87">
        <v>2440</v>
      </c>
      <c r="O21" s="87">
        <v>0</v>
      </c>
      <c r="P21" s="87">
        <v>0</v>
      </c>
      <c r="Q21" s="87">
        <v>2440</v>
      </c>
      <c r="R21" s="87">
        <v>0</v>
      </c>
      <c r="S21" s="87">
        <v>-7043</v>
      </c>
      <c r="T21" s="87">
        <v>0</v>
      </c>
      <c r="U21" s="87">
        <v>-7043</v>
      </c>
      <c r="V21" s="87">
        <v>98803</v>
      </c>
      <c r="W21" s="87">
        <v>6000</v>
      </c>
      <c r="X21" s="87">
        <v>92803</v>
      </c>
      <c r="Y21" s="88">
        <v>1546.72</v>
      </c>
      <c r="Z21" s="89">
        <v>6000</v>
      </c>
    </row>
    <row r="22" spans="1:26" ht="12.75">
      <c r="A22" s="90" t="s">
        <v>96</v>
      </c>
      <c r="B22" s="91">
        <f>SUM(B19:B21)</f>
        <v>-93500070</v>
      </c>
      <c r="C22" s="91">
        <f>SUM(C19:C21)</f>
        <v>0</v>
      </c>
      <c r="D22" s="92">
        <f aca="true" t="shared" si="3" ref="D22:Z22">SUM(D19:D21)</f>
        <v>199355263</v>
      </c>
      <c r="E22" s="93">
        <f t="shared" si="3"/>
        <v>256094017</v>
      </c>
      <c r="F22" s="93">
        <f t="shared" si="3"/>
        <v>177187082</v>
      </c>
      <c r="G22" s="93">
        <f t="shared" si="3"/>
        <v>-60940886</v>
      </c>
      <c r="H22" s="93">
        <f t="shared" si="3"/>
        <v>35810675</v>
      </c>
      <c r="I22" s="93">
        <f t="shared" si="3"/>
        <v>152056871</v>
      </c>
      <c r="J22" s="93">
        <f t="shared" si="3"/>
        <v>47263287</v>
      </c>
      <c r="K22" s="93">
        <f t="shared" si="3"/>
        <v>38477911</v>
      </c>
      <c r="L22" s="93">
        <f t="shared" si="3"/>
        <v>-150796226</v>
      </c>
      <c r="M22" s="93">
        <f t="shared" si="3"/>
        <v>-65055028</v>
      </c>
      <c r="N22" s="93">
        <f t="shared" si="3"/>
        <v>114577368</v>
      </c>
      <c r="O22" s="93">
        <f t="shared" si="3"/>
        <v>47037748</v>
      </c>
      <c r="P22" s="93">
        <f t="shared" si="3"/>
        <v>83918118</v>
      </c>
      <c r="Q22" s="93">
        <f t="shared" si="3"/>
        <v>245533234</v>
      </c>
      <c r="R22" s="93">
        <f t="shared" si="3"/>
        <v>77227802</v>
      </c>
      <c r="S22" s="93">
        <f t="shared" si="3"/>
        <v>-11453915</v>
      </c>
      <c r="T22" s="93">
        <f t="shared" si="3"/>
        <v>-21972198</v>
      </c>
      <c r="U22" s="93">
        <f t="shared" si="3"/>
        <v>43801689</v>
      </c>
      <c r="V22" s="93">
        <f t="shared" si="3"/>
        <v>376336766</v>
      </c>
      <c r="W22" s="93">
        <f t="shared" si="3"/>
        <v>256094017</v>
      </c>
      <c r="X22" s="93">
        <f t="shared" si="3"/>
        <v>120242749</v>
      </c>
      <c r="Y22" s="94">
        <f>+IF(W22&lt;&gt;0,(X22/W22)*100,0)</f>
        <v>46.952580309597785</v>
      </c>
      <c r="Z22" s="95">
        <f t="shared" si="3"/>
        <v>256094017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-93500070</v>
      </c>
      <c r="C24" s="73">
        <f>SUM(C22:C23)</f>
        <v>0</v>
      </c>
      <c r="D24" s="74">
        <f aca="true" t="shared" si="4" ref="D24:Z24">SUM(D22:D23)</f>
        <v>199355263</v>
      </c>
      <c r="E24" s="75">
        <f t="shared" si="4"/>
        <v>256094017</v>
      </c>
      <c r="F24" s="75">
        <f t="shared" si="4"/>
        <v>177187082</v>
      </c>
      <c r="G24" s="75">
        <f t="shared" si="4"/>
        <v>-60940886</v>
      </c>
      <c r="H24" s="75">
        <f t="shared" si="4"/>
        <v>35810675</v>
      </c>
      <c r="I24" s="75">
        <f t="shared" si="4"/>
        <v>152056871</v>
      </c>
      <c r="J24" s="75">
        <f t="shared" si="4"/>
        <v>47263287</v>
      </c>
      <c r="K24" s="75">
        <f t="shared" si="4"/>
        <v>38477911</v>
      </c>
      <c r="L24" s="75">
        <f t="shared" si="4"/>
        <v>-150796226</v>
      </c>
      <c r="M24" s="75">
        <f t="shared" si="4"/>
        <v>-65055028</v>
      </c>
      <c r="N24" s="75">
        <f t="shared" si="4"/>
        <v>114577368</v>
      </c>
      <c r="O24" s="75">
        <f t="shared" si="4"/>
        <v>47037748</v>
      </c>
      <c r="P24" s="75">
        <f t="shared" si="4"/>
        <v>83918118</v>
      </c>
      <c r="Q24" s="75">
        <f t="shared" si="4"/>
        <v>245533234</v>
      </c>
      <c r="R24" s="75">
        <f t="shared" si="4"/>
        <v>77227802</v>
      </c>
      <c r="S24" s="75">
        <f t="shared" si="4"/>
        <v>-11453915</v>
      </c>
      <c r="T24" s="75">
        <f t="shared" si="4"/>
        <v>-21972198</v>
      </c>
      <c r="U24" s="75">
        <f t="shared" si="4"/>
        <v>43801689</v>
      </c>
      <c r="V24" s="75">
        <f t="shared" si="4"/>
        <v>376336766</v>
      </c>
      <c r="W24" s="75">
        <f t="shared" si="4"/>
        <v>256094017</v>
      </c>
      <c r="X24" s="75">
        <f t="shared" si="4"/>
        <v>120242749</v>
      </c>
      <c r="Y24" s="76">
        <f>+IF(W24&lt;&gt;0,(X24/W24)*100,0)</f>
        <v>46.952580309597785</v>
      </c>
      <c r="Z24" s="77">
        <f t="shared" si="4"/>
        <v>256094017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163290250</v>
      </c>
      <c r="E27" s="104">
        <v>266043219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266043219</v>
      </c>
      <c r="X27" s="104">
        <v>-266043219</v>
      </c>
      <c r="Y27" s="105">
        <v>-100</v>
      </c>
      <c r="Z27" s="106">
        <v>266043219</v>
      </c>
    </row>
    <row r="28" spans="1:26" ht="12.75">
      <c r="A28" s="107" t="s">
        <v>47</v>
      </c>
      <c r="B28" s="18">
        <v>0</v>
      </c>
      <c r="C28" s="18">
        <v>0</v>
      </c>
      <c r="D28" s="58">
        <v>81346250</v>
      </c>
      <c r="E28" s="59">
        <v>263258219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263258219</v>
      </c>
      <c r="X28" s="59">
        <v>-263258219</v>
      </c>
      <c r="Y28" s="60">
        <v>-100</v>
      </c>
      <c r="Z28" s="61">
        <v>263258219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2785000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2785000</v>
      </c>
      <c r="X31" s="59">
        <v>-2785000</v>
      </c>
      <c r="Y31" s="60">
        <v>-100</v>
      </c>
      <c r="Z31" s="61">
        <v>2785000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81346250</v>
      </c>
      <c r="E32" s="104">
        <f t="shared" si="5"/>
        <v>266043219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0</v>
      </c>
      <c r="W32" s="104">
        <f t="shared" si="5"/>
        <v>266043219</v>
      </c>
      <c r="X32" s="104">
        <f t="shared" si="5"/>
        <v>-266043219</v>
      </c>
      <c r="Y32" s="105">
        <f>+IF(W32&lt;&gt;0,(X32/W32)*100,0)</f>
        <v>-100</v>
      </c>
      <c r="Z32" s="106">
        <f t="shared" si="5"/>
        <v>266043219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144492126</v>
      </c>
      <c r="C35" s="18">
        <v>0</v>
      </c>
      <c r="D35" s="58">
        <v>0</v>
      </c>
      <c r="E35" s="59">
        <v>0</v>
      </c>
      <c r="F35" s="59">
        <v>213188374</v>
      </c>
      <c r="G35" s="59">
        <v>72420843</v>
      </c>
      <c r="H35" s="59">
        <v>59917650</v>
      </c>
      <c r="I35" s="59">
        <v>345526867</v>
      </c>
      <c r="J35" s="59">
        <v>39909607</v>
      </c>
      <c r="K35" s="59">
        <v>107046357</v>
      </c>
      <c r="L35" s="59">
        <v>-183645596</v>
      </c>
      <c r="M35" s="59">
        <v>-36689632</v>
      </c>
      <c r="N35" s="59">
        <v>66956434</v>
      </c>
      <c r="O35" s="59">
        <v>55132905</v>
      </c>
      <c r="P35" s="59">
        <v>138397944</v>
      </c>
      <c r="Q35" s="59">
        <v>260487283</v>
      </c>
      <c r="R35" s="59">
        <v>60767901</v>
      </c>
      <c r="S35" s="59">
        <v>69667673</v>
      </c>
      <c r="T35" s="59">
        <v>-36200474</v>
      </c>
      <c r="U35" s="59">
        <v>94235100</v>
      </c>
      <c r="V35" s="59">
        <v>663559618</v>
      </c>
      <c r="W35" s="59">
        <v>0</v>
      </c>
      <c r="X35" s="59">
        <v>663559618</v>
      </c>
      <c r="Y35" s="60">
        <v>0</v>
      </c>
      <c r="Z35" s="61">
        <v>0</v>
      </c>
    </row>
    <row r="36" spans="1:26" ht="12.75">
      <c r="A36" s="57" t="s">
        <v>53</v>
      </c>
      <c r="B36" s="18">
        <v>3247082328</v>
      </c>
      <c r="C36" s="18">
        <v>0</v>
      </c>
      <c r="D36" s="58">
        <v>164615250</v>
      </c>
      <c r="E36" s="59">
        <v>266043219</v>
      </c>
      <c r="F36" s="59">
        <v>3247904701</v>
      </c>
      <c r="G36" s="59">
        <v>7640087</v>
      </c>
      <c r="H36" s="59">
        <v>7036208</v>
      </c>
      <c r="I36" s="59">
        <v>3262580996</v>
      </c>
      <c r="J36" s="59">
        <v>29490077</v>
      </c>
      <c r="K36" s="59">
        <v>11122408</v>
      </c>
      <c r="L36" s="59">
        <v>-31505644</v>
      </c>
      <c r="M36" s="59">
        <v>9106841</v>
      </c>
      <c r="N36" s="59">
        <v>7182623</v>
      </c>
      <c r="O36" s="59">
        <v>2377367</v>
      </c>
      <c r="P36" s="59">
        <v>9161578</v>
      </c>
      <c r="Q36" s="59">
        <v>18721568</v>
      </c>
      <c r="R36" s="59">
        <v>0</v>
      </c>
      <c r="S36" s="59">
        <v>98642</v>
      </c>
      <c r="T36" s="59">
        <v>11436795</v>
      </c>
      <c r="U36" s="59">
        <v>11535437</v>
      </c>
      <c r="V36" s="59">
        <v>3301944842</v>
      </c>
      <c r="W36" s="59">
        <v>266043219</v>
      </c>
      <c r="X36" s="59">
        <v>3035901623</v>
      </c>
      <c r="Y36" s="60">
        <v>1141.13</v>
      </c>
      <c r="Z36" s="61">
        <v>266043219</v>
      </c>
    </row>
    <row r="37" spans="1:26" ht="12.75">
      <c r="A37" s="57" t="s">
        <v>54</v>
      </c>
      <c r="B37" s="18">
        <v>1735183494</v>
      </c>
      <c r="C37" s="18">
        <v>0</v>
      </c>
      <c r="D37" s="58">
        <v>0</v>
      </c>
      <c r="E37" s="59">
        <v>0</v>
      </c>
      <c r="F37" s="59">
        <v>1633856020</v>
      </c>
      <c r="G37" s="59">
        <v>141034904</v>
      </c>
      <c r="H37" s="59">
        <v>33240778</v>
      </c>
      <c r="I37" s="59">
        <v>1808131702</v>
      </c>
      <c r="J37" s="59">
        <v>22165285</v>
      </c>
      <c r="K37" s="59">
        <v>79721588</v>
      </c>
      <c r="L37" s="59">
        <v>-63259855</v>
      </c>
      <c r="M37" s="59">
        <v>38627018</v>
      </c>
      <c r="N37" s="59">
        <v>-40423540</v>
      </c>
      <c r="O37" s="59">
        <v>10497838</v>
      </c>
      <c r="P37" s="59">
        <v>65855350</v>
      </c>
      <c r="Q37" s="59">
        <v>35929648</v>
      </c>
      <c r="R37" s="59">
        <v>-16122484</v>
      </c>
      <c r="S37" s="59">
        <v>81249112</v>
      </c>
      <c r="T37" s="59">
        <v>-8745093</v>
      </c>
      <c r="U37" s="59">
        <v>56381535</v>
      </c>
      <c r="V37" s="59">
        <v>1939069903</v>
      </c>
      <c r="W37" s="59">
        <v>0</v>
      </c>
      <c r="X37" s="59">
        <v>1939069903</v>
      </c>
      <c r="Y37" s="60">
        <v>0</v>
      </c>
      <c r="Z37" s="61">
        <v>0</v>
      </c>
    </row>
    <row r="38" spans="1:26" ht="12.75">
      <c r="A38" s="57" t="s">
        <v>55</v>
      </c>
      <c r="B38" s="18">
        <v>118822545</v>
      </c>
      <c r="C38" s="18">
        <v>0</v>
      </c>
      <c r="D38" s="58">
        <v>0</v>
      </c>
      <c r="E38" s="59">
        <v>0</v>
      </c>
      <c r="F38" s="59">
        <v>118797833</v>
      </c>
      <c r="G38" s="59">
        <v>-33085</v>
      </c>
      <c r="H38" s="59">
        <v>-2097773</v>
      </c>
      <c r="I38" s="59">
        <v>116666975</v>
      </c>
      <c r="J38" s="59">
        <v>-28899</v>
      </c>
      <c r="K38" s="59">
        <v>-28899</v>
      </c>
      <c r="L38" s="59">
        <v>-1095157</v>
      </c>
      <c r="M38" s="59">
        <v>-1152955</v>
      </c>
      <c r="N38" s="59">
        <v>-28899</v>
      </c>
      <c r="O38" s="59">
        <v>-28899</v>
      </c>
      <c r="P38" s="59">
        <v>-2214077</v>
      </c>
      <c r="Q38" s="59">
        <v>-2271875</v>
      </c>
      <c r="R38" s="59">
        <v>-28899</v>
      </c>
      <c r="S38" s="59">
        <v>-28899</v>
      </c>
      <c r="T38" s="59">
        <v>-2307201</v>
      </c>
      <c r="U38" s="59">
        <v>-2364999</v>
      </c>
      <c r="V38" s="59">
        <v>110877146</v>
      </c>
      <c r="W38" s="59">
        <v>0</v>
      </c>
      <c r="X38" s="59">
        <v>110877146</v>
      </c>
      <c r="Y38" s="60">
        <v>0</v>
      </c>
      <c r="Z38" s="61">
        <v>0</v>
      </c>
    </row>
    <row r="39" spans="1:26" ht="12.75">
      <c r="A39" s="57" t="s">
        <v>56</v>
      </c>
      <c r="B39" s="18">
        <v>1631068464</v>
      </c>
      <c r="C39" s="18">
        <v>0</v>
      </c>
      <c r="D39" s="58">
        <v>-34740013</v>
      </c>
      <c r="E39" s="59">
        <v>9949202</v>
      </c>
      <c r="F39" s="59">
        <v>1531252131</v>
      </c>
      <c r="G39" s="59">
        <v>0</v>
      </c>
      <c r="H39" s="59">
        <v>0</v>
      </c>
      <c r="I39" s="59">
        <v>1531252131</v>
      </c>
      <c r="J39" s="59">
        <v>0</v>
      </c>
      <c r="K39" s="59">
        <v>-16730</v>
      </c>
      <c r="L39" s="59">
        <v>0</v>
      </c>
      <c r="M39" s="59">
        <v>-16730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1531235401</v>
      </c>
      <c r="W39" s="59">
        <v>9949202</v>
      </c>
      <c r="X39" s="59">
        <v>1521286199</v>
      </c>
      <c r="Y39" s="60">
        <v>15290.53</v>
      </c>
      <c r="Z39" s="61">
        <v>9949202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240172085</v>
      </c>
      <c r="C42" s="18">
        <v>0</v>
      </c>
      <c r="D42" s="58">
        <v>-1206449793</v>
      </c>
      <c r="E42" s="59">
        <v>-1140648515</v>
      </c>
      <c r="F42" s="59">
        <v>257118573</v>
      </c>
      <c r="G42" s="59">
        <v>-75750290</v>
      </c>
      <c r="H42" s="59">
        <v>-26777976</v>
      </c>
      <c r="I42" s="59">
        <v>154590307</v>
      </c>
      <c r="J42" s="59">
        <v>16158148</v>
      </c>
      <c r="K42" s="59">
        <v>39653878</v>
      </c>
      <c r="L42" s="59">
        <v>59365698</v>
      </c>
      <c r="M42" s="59">
        <v>115177724</v>
      </c>
      <c r="N42" s="59">
        <v>-39378974</v>
      </c>
      <c r="O42" s="59">
        <v>-70978</v>
      </c>
      <c r="P42" s="59">
        <v>96745153</v>
      </c>
      <c r="Q42" s="59">
        <v>57295201</v>
      </c>
      <c r="R42" s="59">
        <v>2750916</v>
      </c>
      <c r="S42" s="59">
        <v>-64240159</v>
      </c>
      <c r="T42" s="59">
        <v>14482881</v>
      </c>
      <c r="U42" s="59">
        <v>-47006362</v>
      </c>
      <c r="V42" s="59">
        <v>280056870</v>
      </c>
      <c r="W42" s="59">
        <v>-1140648515</v>
      </c>
      <c r="X42" s="59">
        <v>1420705385</v>
      </c>
      <c r="Y42" s="60">
        <v>-124.55</v>
      </c>
      <c r="Z42" s="61">
        <v>-1140648515</v>
      </c>
    </row>
    <row r="43" spans="1:26" ht="12.75">
      <c r="A43" s="57" t="s">
        <v>59</v>
      </c>
      <c r="B43" s="18">
        <v>-50422333</v>
      </c>
      <c r="C43" s="18">
        <v>0</v>
      </c>
      <c r="D43" s="58">
        <v>50422333</v>
      </c>
      <c r="E43" s="59">
        <v>50422333</v>
      </c>
      <c r="F43" s="59">
        <v>-50422333</v>
      </c>
      <c r="G43" s="59">
        <v>50422333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50422333</v>
      </c>
      <c r="X43" s="59">
        <v>-50422333</v>
      </c>
      <c r="Y43" s="60">
        <v>-100</v>
      </c>
      <c r="Z43" s="61">
        <v>50422333</v>
      </c>
    </row>
    <row r="44" spans="1:26" ht="12.75">
      <c r="A44" s="57" t="s">
        <v>60</v>
      </c>
      <c r="B44" s="18">
        <v>15785336</v>
      </c>
      <c r="C44" s="18">
        <v>0</v>
      </c>
      <c r="D44" s="58">
        <v>-15785336</v>
      </c>
      <c r="E44" s="59">
        <v>-15785336</v>
      </c>
      <c r="F44" s="59">
        <v>15831121</v>
      </c>
      <c r="G44" s="59">
        <v>-15704217</v>
      </c>
      <c r="H44" s="59">
        <v>-74838</v>
      </c>
      <c r="I44" s="59">
        <v>52066</v>
      </c>
      <c r="J44" s="59">
        <v>104443</v>
      </c>
      <c r="K44" s="59">
        <v>157112</v>
      </c>
      <c r="L44" s="59">
        <v>-24815</v>
      </c>
      <c r="M44" s="59">
        <v>236740</v>
      </c>
      <c r="N44" s="59">
        <v>-60734</v>
      </c>
      <c r="O44" s="59">
        <v>150399</v>
      </c>
      <c r="P44" s="59">
        <v>-15579</v>
      </c>
      <c r="Q44" s="59">
        <v>74086</v>
      </c>
      <c r="R44" s="59">
        <v>-362892</v>
      </c>
      <c r="S44" s="59">
        <v>315377</v>
      </c>
      <c r="T44" s="59">
        <v>-21706</v>
      </c>
      <c r="U44" s="59">
        <v>-69221</v>
      </c>
      <c r="V44" s="59">
        <v>293671</v>
      </c>
      <c r="W44" s="59">
        <v>-15785336</v>
      </c>
      <c r="X44" s="59">
        <v>16079007</v>
      </c>
      <c r="Y44" s="60">
        <v>-101.86</v>
      </c>
      <c r="Z44" s="61">
        <v>-15785336</v>
      </c>
    </row>
    <row r="45" spans="1:26" ht="12.75">
      <c r="A45" s="68" t="s">
        <v>61</v>
      </c>
      <c r="B45" s="21">
        <v>166761427</v>
      </c>
      <c r="C45" s="21">
        <v>0</v>
      </c>
      <c r="D45" s="103">
        <v>-1171812796</v>
      </c>
      <c r="E45" s="104">
        <v>-1106011518</v>
      </c>
      <c r="F45" s="104">
        <v>189345475</v>
      </c>
      <c r="G45" s="104">
        <f>+F45+G42+G43+G44+G83</f>
        <v>148308691</v>
      </c>
      <c r="H45" s="104">
        <f>+G45+H42+H43+H44+H83</f>
        <v>121455882</v>
      </c>
      <c r="I45" s="104">
        <f>+H45</f>
        <v>121455882</v>
      </c>
      <c r="J45" s="104">
        <f>+H45+J42+J43+J44+J83</f>
        <v>137718478</v>
      </c>
      <c r="K45" s="104">
        <f>+J45+K42+K43+K44+K83</f>
        <v>177529473</v>
      </c>
      <c r="L45" s="104">
        <f>+K45+L42+L43+L44+L83</f>
        <v>236870361</v>
      </c>
      <c r="M45" s="104">
        <f>+L45</f>
        <v>236870361</v>
      </c>
      <c r="N45" s="104">
        <f>+L45+N42+N43+N44+N83</f>
        <v>197430658</v>
      </c>
      <c r="O45" s="104">
        <f>+N45+O42+O43+O44+O83</f>
        <v>197510084</v>
      </c>
      <c r="P45" s="104">
        <f>+O45+P42+P43+P44+P83</f>
        <v>314274046</v>
      </c>
      <c r="Q45" s="104">
        <f>+P45</f>
        <v>314274046</v>
      </c>
      <c r="R45" s="104">
        <f>+P45+R42+R43+R44+R83</f>
        <v>316662070</v>
      </c>
      <c r="S45" s="104">
        <f>+R45+S42+S43+S44+S83</f>
        <v>252806726</v>
      </c>
      <c r="T45" s="104">
        <f>+S45+T42+T43+T44+T83</f>
        <v>267329180</v>
      </c>
      <c r="U45" s="104">
        <f>+T45</f>
        <v>267329180</v>
      </c>
      <c r="V45" s="104">
        <f>+U45</f>
        <v>267329180</v>
      </c>
      <c r="W45" s="104">
        <f>+W83+W42+W43+W44</f>
        <v>-1106011518</v>
      </c>
      <c r="X45" s="104">
        <f>+V45-W45</f>
        <v>1373340698</v>
      </c>
      <c r="Y45" s="105">
        <f>+IF(W45&lt;&gt;0,+(X45/W45)*100,0)</f>
        <v>-124.17056022015134</v>
      </c>
      <c r="Z45" s="106">
        <v>-1106011518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98</v>
      </c>
      <c r="B47" s="119" t="s">
        <v>84</v>
      </c>
      <c r="C47" s="119"/>
      <c r="D47" s="120" t="s">
        <v>85</v>
      </c>
      <c r="E47" s="121" t="s">
        <v>86</v>
      </c>
      <c r="F47" s="122"/>
      <c r="G47" s="122"/>
      <c r="H47" s="122"/>
      <c r="I47" s="123" t="s">
        <v>87</v>
      </c>
      <c r="J47" s="122"/>
      <c r="K47" s="122"/>
      <c r="L47" s="122"/>
      <c r="M47" s="123" t="s">
        <v>88</v>
      </c>
      <c r="N47" s="124"/>
      <c r="O47" s="124"/>
      <c r="P47" s="124"/>
      <c r="Q47" s="123" t="s">
        <v>89</v>
      </c>
      <c r="R47" s="124"/>
      <c r="S47" s="124"/>
      <c r="T47" s="124"/>
      <c r="U47" s="123" t="s">
        <v>90</v>
      </c>
      <c r="V47" s="123" t="s">
        <v>91</v>
      </c>
      <c r="W47" s="123" t="s">
        <v>92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362.1275708997937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1004.3460136326577</v>
      </c>
      <c r="G61" s="13">
        <f t="shared" si="7"/>
        <v>636.0286530331463</v>
      </c>
      <c r="H61" s="13">
        <f t="shared" si="7"/>
        <v>206.339468820667</v>
      </c>
      <c r="I61" s="13">
        <f t="shared" si="7"/>
        <v>591.8684163178096</v>
      </c>
      <c r="J61" s="13">
        <f t="shared" si="7"/>
        <v>317.01766863467947</v>
      </c>
      <c r="K61" s="13">
        <f t="shared" si="7"/>
        <v>660.4013070358769</v>
      </c>
      <c r="L61" s="13">
        <f t="shared" si="7"/>
        <v>518.2303569489659</v>
      </c>
      <c r="M61" s="13">
        <f t="shared" si="7"/>
        <v>479.06390855453685</v>
      </c>
      <c r="N61" s="13">
        <f t="shared" si="7"/>
        <v>362.0743627826144</v>
      </c>
      <c r="O61" s="13">
        <f t="shared" si="7"/>
        <v>375.4373189182137</v>
      </c>
      <c r="P61" s="13">
        <f t="shared" si="7"/>
        <v>945.3251807211527</v>
      </c>
      <c r="Q61" s="13">
        <f t="shared" si="7"/>
        <v>566.6161034281944</v>
      </c>
      <c r="R61" s="13">
        <f t="shared" si="7"/>
        <v>208.40236755203793</v>
      </c>
      <c r="S61" s="13">
        <f t="shared" si="7"/>
        <v>354.86614853533075</v>
      </c>
      <c r="T61" s="13">
        <f t="shared" si="7"/>
        <v>3026.913953692014</v>
      </c>
      <c r="U61" s="13">
        <f t="shared" si="7"/>
        <v>403.6273556657003</v>
      </c>
      <c r="V61" s="13">
        <f t="shared" si="7"/>
        <v>522.1054058333373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178452787</v>
      </c>
      <c r="C68" s="18">
        <v>0</v>
      </c>
      <c r="D68" s="19">
        <v>536695725</v>
      </c>
      <c r="E68" s="20">
        <v>515992152</v>
      </c>
      <c r="F68" s="20">
        <v>43115605</v>
      </c>
      <c r="G68" s="20">
        <v>42888380</v>
      </c>
      <c r="H68" s="20">
        <v>42832785</v>
      </c>
      <c r="I68" s="20">
        <v>128836770</v>
      </c>
      <c r="J68" s="20">
        <v>43167637</v>
      </c>
      <c r="K68" s="20">
        <v>42797759</v>
      </c>
      <c r="L68" s="20">
        <v>56606781</v>
      </c>
      <c r="M68" s="20">
        <v>142572177</v>
      </c>
      <c r="N68" s="20">
        <v>45132554</v>
      </c>
      <c r="O68" s="20">
        <v>44886455</v>
      </c>
      <c r="P68" s="20">
        <v>42703613</v>
      </c>
      <c r="Q68" s="20">
        <v>132722622</v>
      </c>
      <c r="R68" s="20">
        <v>43774625</v>
      </c>
      <c r="S68" s="20">
        <v>43771582</v>
      </c>
      <c r="T68" s="20">
        <v>1115977</v>
      </c>
      <c r="U68" s="20">
        <v>88662184</v>
      </c>
      <c r="V68" s="20">
        <v>492793753</v>
      </c>
      <c r="W68" s="20">
        <v>515992152</v>
      </c>
      <c r="X68" s="20">
        <v>0</v>
      </c>
      <c r="Y68" s="19">
        <v>0</v>
      </c>
      <c r="Z68" s="22">
        <v>515992152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346098962</v>
      </c>
      <c r="C70" s="18">
        <v>0</v>
      </c>
      <c r="D70" s="19">
        <v>267583779</v>
      </c>
      <c r="E70" s="20">
        <v>269966558</v>
      </c>
      <c r="F70" s="20">
        <v>28683182</v>
      </c>
      <c r="G70" s="20">
        <v>14699456</v>
      </c>
      <c r="H70" s="20">
        <v>32371892</v>
      </c>
      <c r="I70" s="20">
        <v>75754530</v>
      </c>
      <c r="J70" s="20">
        <v>26080623</v>
      </c>
      <c r="K70" s="20">
        <v>17302662</v>
      </c>
      <c r="L70" s="20">
        <v>27795402</v>
      </c>
      <c r="M70" s="20">
        <v>71178687</v>
      </c>
      <c r="N70" s="20">
        <v>17602784</v>
      </c>
      <c r="O70" s="20">
        <v>18640058</v>
      </c>
      <c r="P70" s="20">
        <v>18917127</v>
      </c>
      <c r="Q70" s="20">
        <v>55159969</v>
      </c>
      <c r="R70" s="20">
        <v>19777390</v>
      </c>
      <c r="S70" s="20">
        <v>17889158</v>
      </c>
      <c r="T70" s="20">
        <v>1804354</v>
      </c>
      <c r="U70" s="20">
        <v>39470902</v>
      </c>
      <c r="V70" s="20">
        <v>241564088</v>
      </c>
      <c r="W70" s="20">
        <v>269966558</v>
      </c>
      <c r="X70" s="20">
        <v>0</v>
      </c>
      <c r="Y70" s="19">
        <v>0</v>
      </c>
      <c r="Z70" s="22">
        <v>269966558</v>
      </c>
    </row>
    <row r="71" spans="1:26" ht="12.75" hidden="1">
      <c r="A71" s="38" t="s">
        <v>67</v>
      </c>
      <c r="B71" s="18">
        <v>237156701</v>
      </c>
      <c r="C71" s="18">
        <v>0</v>
      </c>
      <c r="D71" s="19">
        <v>362741636</v>
      </c>
      <c r="E71" s="20">
        <v>326696203</v>
      </c>
      <c r="F71" s="20">
        <v>27659125</v>
      </c>
      <c r="G71" s="20">
        <v>29656392</v>
      </c>
      <c r="H71" s="20">
        <v>24253073</v>
      </c>
      <c r="I71" s="20">
        <v>81568590</v>
      </c>
      <c r="J71" s="20">
        <v>27236699</v>
      </c>
      <c r="K71" s="20">
        <v>27825913</v>
      </c>
      <c r="L71" s="20">
        <v>27226151</v>
      </c>
      <c r="M71" s="20">
        <v>82288763</v>
      </c>
      <c r="N71" s="20">
        <v>29014750</v>
      </c>
      <c r="O71" s="20">
        <v>27283328</v>
      </c>
      <c r="P71" s="20">
        <v>28189619</v>
      </c>
      <c r="Q71" s="20">
        <v>84487697</v>
      </c>
      <c r="R71" s="20">
        <v>25467130</v>
      </c>
      <c r="S71" s="20">
        <v>27242441</v>
      </c>
      <c r="T71" s="20">
        <v>-373486</v>
      </c>
      <c r="U71" s="20">
        <v>52336085</v>
      </c>
      <c r="V71" s="20">
        <v>300681135</v>
      </c>
      <c r="W71" s="20">
        <v>326696203</v>
      </c>
      <c r="X71" s="20">
        <v>0</v>
      </c>
      <c r="Y71" s="19">
        <v>0</v>
      </c>
      <c r="Z71" s="22">
        <v>326696203</v>
      </c>
    </row>
    <row r="72" spans="1:26" ht="12.75" hidden="1">
      <c r="A72" s="38" t="s">
        <v>68</v>
      </c>
      <c r="B72" s="18">
        <v>33285134</v>
      </c>
      <c r="C72" s="18">
        <v>0</v>
      </c>
      <c r="D72" s="19">
        <v>55902647</v>
      </c>
      <c r="E72" s="20">
        <v>59996317</v>
      </c>
      <c r="F72" s="20">
        <v>3191210</v>
      </c>
      <c r="G72" s="20">
        <v>3512724</v>
      </c>
      <c r="H72" s="20">
        <v>3140220</v>
      </c>
      <c r="I72" s="20">
        <v>9844154</v>
      </c>
      <c r="J72" s="20">
        <v>5304484</v>
      </c>
      <c r="K72" s="20">
        <v>5339784</v>
      </c>
      <c r="L72" s="20">
        <v>5314142</v>
      </c>
      <c r="M72" s="20">
        <v>15958410</v>
      </c>
      <c r="N72" s="20">
        <v>4604627</v>
      </c>
      <c r="O72" s="20">
        <v>5109621</v>
      </c>
      <c r="P72" s="20">
        <v>5020251</v>
      </c>
      <c r="Q72" s="20">
        <v>14734499</v>
      </c>
      <c r="R72" s="20">
        <v>5211913</v>
      </c>
      <c r="S72" s="20">
        <v>5161024</v>
      </c>
      <c r="T72" s="20">
        <v>-122132</v>
      </c>
      <c r="U72" s="20">
        <v>10250805</v>
      </c>
      <c r="V72" s="20">
        <v>50787868</v>
      </c>
      <c r="W72" s="20">
        <v>59996317</v>
      </c>
      <c r="X72" s="20">
        <v>0</v>
      </c>
      <c r="Y72" s="19">
        <v>0</v>
      </c>
      <c r="Z72" s="22">
        <v>59996317</v>
      </c>
    </row>
    <row r="73" spans="1:26" ht="12.75" hidden="1">
      <c r="A73" s="38" t="s">
        <v>69</v>
      </c>
      <c r="B73" s="18">
        <v>65651262</v>
      </c>
      <c r="C73" s="18">
        <v>0</v>
      </c>
      <c r="D73" s="19">
        <v>62230912</v>
      </c>
      <c r="E73" s="20">
        <v>65940744</v>
      </c>
      <c r="F73" s="20">
        <v>5975873</v>
      </c>
      <c r="G73" s="20">
        <v>5801250</v>
      </c>
      <c r="H73" s="20">
        <v>5947874</v>
      </c>
      <c r="I73" s="20">
        <v>17724997</v>
      </c>
      <c r="J73" s="20">
        <v>5875952</v>
      </c>
      <c r="K73" s="20">
        <v>5800655</v>
      </c>
      <c r="L73" s="20">
        <v>5702212</v>
      </c>
      <c r="M73" s="20">
        <v>17378819</v>
      </c>
      <c r="N73" s="20">
        <v>5925146</v>
      </c>
      <c r="O73" s="20">
        <v>5917461</v>
      </c>
      <c r="P73" s="20">
        <v>5986172</v>
      </c>
      <c r="Q73" s="20">
        <v>17828779</v>
      </c>
      <c r="R73" s="20">
        <v>6350169</v>
      </c>
      <c r="S73" s="20">
        <v>6033688</v>
      </c>
      <c r="T73" s="20">
        <v>-157397</v>
      </c>
      <c r="U73" s="20">
        <v>12226460</v>
      </c>
      <c r="V73" s="20">
        <v>65159055</v>
      </c>
      <c r="W73" s="20">
        <v>65940744</v>
      </c>
      <c r="X73" s="20">
        <v>0</v>
      </c>
      <c r="Y73" s="19">
        <v>0</v>
      </c>
      <c r="Z73" s="22">
        <v>65940744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107050275</v>
      </c>
      <c r="C75" s="27">
        <v>0</v>
      </c>
      <c r="D75" s="28">
        <v>113559404</v>
      </c>
      <c r="E75" s="29">
        <v>150619934</v>
      </c>
      <c r="F75" s="29">
        <v>11097912</v>
      </c>
      <c r="G75" s="29">
        <v>10600086</v>
      </c>
      <c r="H75" s="29">
        <v>11844169</v>
      </c>
      <c r="I75" s="29">
        <v>33542167</v>
      </c>
      <c r="J75" s="29">
        <v>11756685</v>
      </c>
      <c r="K75" s="29">
        <v>12695643</v>
      </c>
      <c r="L75" s="29">
        <v>12672823</v>
      </c>
      <c r="M75" s="29">
        <v>37125151</v>
      </c>
      <c r="N75" s="29">
        <v>13497682</v>
      </c>
      <c r="O75" s="29">
        <v>13766513</v>
      </c>
      <c r="P75" s="29">
        <v>12907652</v>
      </c>
      <c r="Q75" s="29">
        <v>40171847</v>
      </c>
      <c r="R75" s="29">
        <v>14702080</v>
      </c>
      <c r="S75" s="29">
        <v>14642927</v>
      </c>
      <c r="T75" s="29">
        <v>15486777</v>
      </c>
      <c r="U75" s="29">
        <v>44831784</v>
      </c>
      <c r="V75" s="29">
        <v>155670949</v>
      </c>
      <c r="W75" s="29">
        <v>150619934</v>
      </c>
      <c r="X75" s="29">
        <v>0</v>
      </c>
      <c r="Y75" s="28">
        <v>0</v>
      </c>
      <c r="Z75" s="30">
        <v>150619934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1253319764</v>
      </c>
      <c r="C79" s="18">
        <v>0</v>
      </c>
      <c r="D79" s="19">
        <v>0</v>
      </c>
      <c r="E79" s="20">
        <v>0</v>
      </c>
      <c r="F79" s="20">
        <v>288078395</v>
      </c>
      <c r="G79" s="20">
        <v>93492752</v>
      </c>
      <c r="H79" s="20">
        <v>66795990</v>
      </c>
      <c r="I79" s="20">
        <v>448367137</v>
      </c>
      <c r="J79" s="20">
        <v>82680183</v>
      </c>
      <c r="K79" s="20">
        <v>114267006</v>
      </c>
      <c r="L79" s="20">
        <v>144044211</v>
      </c>
      <c r="M79" s="20">
        <v>340991400</v>
      </c>
      <c r="N79" s="20">
        <v>63735168</v>
      </c>
      <c r="O79" s="20">
        <v>69981734</v>
      </c>
      <c r="P79" s="20">
        <v>178828365</v>
      </c>
      <c r="Q79" s="20">
        <v>312545267</v>
      </c>
      <c r="R79" s="20">
        <v>41216549</v>
      </c>
      <c r="S79" s="20">
        <v>63482566</v>
      </c>
      <c r="T79" s="20">
        <v>54616243</v>
      </c>
      <c r="U79" s="20">
        <v>159315358</v>
      </c>
      <c r="V79" s="20">
        <v>1261219162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-38773661</v>
      </c>
      <c r="C83" s="18"/>
      <c r="D83" s="19"/>
      <c r="E83" s="20"/>
      <c r="F83" s="20">
        <v>-33181886</v>
      </c>
      <c r="G83" s="20">
        <v>-4610</v>
      </c>
      <c r="H83" s="20">
        <v>5</v>
      </c>
      <c r="I83" s="20">
        <v>-33181886</v>
      </c>
      <c r="J83" s="20">
        <v>5</v>
      </c>
      <c r="K83" s="20">
        <v>5</v>
      </c>
      <c r="L83" s="20">
        <v>5</v>
      </c>
      <c r="M83" s="20">
        <v>5</v>
      </c>
      <c r="N83" s="20">
        <v>5</v>
      </c>
      <c r="O83" s="20">
        <v>5</v>
      </c>
      <c r="P83" s="20">
        <v>20034388</v>
      </c>
      <c r="Q83" s="20">
        <v>5</v>
      </c>
      <c r="R83" s="20"/>
      <c r="S83" s="20">
        <v>69438</v>
      </c>
      <c r="T83" s="20">
        <v>61279</v>
      </c>
      <c r="U83" s="20"/>
      <c r="V83" s="20">
        <v>-33181886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187202635</v>
      </c>
      <c r="C5" s="18">
        <v>0</v>
      </c>
      <c r="D5" s="58">
        <v>288520032</v>
      </c>
      <c r="E5" s="59">
        <v>224520003</v>
      </c>
      <c r="F5" s="59">
        <v>32936150</v>
      </c>
      <c r="G5" s="59">
        <v>16939136</v>
      </c>
      <c r="H5" s="59">
        <v>16678161</v>
      </c>
      <c r="I5" s="59">
        <v>66553447</v>
      </c>
      <c r="J5" s="59">
        <v>16236294</v>
      </c>
      <c r="K5" s="59">
        <v>13570372</v>
      </c>
      <c r="L5" s="59">
        <v>16425140</v>
      </c>
      <c r="M5" s="59">
        <v>46231806</v>
      </c>
      <c r="N5" s="59">
        <v>16158777</v>
      </c>
      <c r="O5" s="59">
        <v>16296272</v>
      </c>
      <c r="P5" s="59">
        <v>17899091</v>
      </c>
      <c r="Q5" s="59">
        <v>50354140</v>
      </c>
      <c r="R5" s="59">
        <v>40199015</v>
      </c>
      <c r="S5" s="59">
        <v>18546077</v>
      </c>
      <c r="T5" s="59">
        <v>18365960</v>
      </c>
      <c r="U5" s="59">
        <v>77111052</v>
      </c>
      <c r="V5" s="59">
        <v>240250445</v>
      </c>
      <c r="W5" s="59">
        <v>224520003</v>
      </c>
      <c r="X5" s="59">
        <v>15730442</v>
      </c>
      <c r="Y5" s="60">
        <v>7.01</v>
      </c>
      <c r="Z5" s="61">
        <v>224520003</v>
      </c>
    </row>
    <row r="6" spans="1:26" ht="12.75">
      <c r="A6" s="57" t="s">
        <v>32</v>
      </c>
      <c r="B6" s="18">
        <v>1019293097</v>
      </c>
      <c r="C6" s="18">
        <v>0</v>
      </c>
      <c r="D6" s="58">
        <v>1290959112</v>
      </c>
      <c r="E6" s="59">
        <v>1196864874</v>
      </c>
      <c r="F6" s="59">
        <v>101147613</v>
      </c>
      <c r="G6" s="59">
        <v>107516131</v>
      </c>
      <c r="H6" s="59">
        <v>106292194</v>
      </c>
      <c r="I6" s="59">
        <v>314955938</v>
      </c>
      <c r="J6" s="59">
        <v>93233021</v>
      </c>
      <c r="K6" s="59">
        <v>89266921</v>
      </c>
      <c r="L6" s="59">
        <v>90799660</v>
      </c>
      <c r="M6" s="59">
        <v>273299602</v>
      </c>
      <c r="N6" s="59">
        <v>83228980</v>
      </c>
      <c r="O6" s="59">
        <v>86774405</v>
      </c>
      <c r="P6" s="59">
        <v>84865192</v>
      </c>
      <c r="Q6" s="59">
        <v>254868577</v>
      </c>
      <c r="R6" s="59">
        <v>118350894</v>
      </c>
      <c r="S6" s="59">
        <v>67048997</v>
      </c>
      <c r="T6" s="59">
        <v>83799326</v>
      </c>
      <c r="U6" s="59">
        <v>269199217</v>
      </c>
      <c r="V6" s="59">
        <v>1112323334</v>
      </c>
      <c r="W6" s="59">
        <v>1196864874</v>
      </c>
      <c r="X6" s="59">
        <v>-84541540</v>
      </c>
      <c r="Y6" s="60">
        <v>-7.06</v>
      </c>
      <c r="Z6" s="61">
        <v>1196864874</v>
      </c>
    </row>
    <row r="7" spans="1:26" ht="12.75">
      <c r="A7" s="57" t="s">
        <v>33</v>
      </c>
      <c r="B7" s="18">
        <v>38575280</v>
      </c>
      <c r="C7" s="18">
        <v>0</v>
      </c>
      <c r="D7" s="58">
        <v>2473344</v>
      </c>
      <c r="E7" s="59">
        <v>3473344</v>
      </c>
      <c r="F7" s="59">
        <v>3712913</v>
      </c>
      <c r="G7" s="59">
        <v>3782842</v>
      </c>
      <c r="H7" s="59">
        <v>680271</v>
      </c>
      <c r="I7" s="59">
        <v>8176026</v>
      </c>
      <c r="J7" s="59">
        <v>424829</v>
      </c>
      <c r="K7" s="59">
        <v>151833</v>
      </c>
      <c r="L7" s="59">
        <v>39130</v>
      </c>
      <c r="M7" s="59">
        <v>615792</v>
      </c>
      <c r="N7" s="59">
        <v>486378</v>
      </c>
      <c r="O7" s="59">
        <v>139471</v>
      </c>
      <c r="P7" s="59">
        <v>32713</v>
      </c>
      <c r="Q7" s="59">
        <v>658562</v>
      </c>
      <c r="R7" s="59">
        <v>0</v>
      </c>
      <c r="S7" s="59">
        <v>437242</v>
      </c>
      <c r="T7" s="59">
        <v>166314</v>
      </c>
      <c r="U7" s="59">
        <v>603556</v>
      </c>
      <c r="V7" s="59">
        <v>10053936</v>
      </c>
      <c r="W7" s="59">
        <v>3473344</v>
      </c>
      <c r="X7" s="59">
        <v>6580592</v>
      </c>
      <c r="Y7" s="60">
        <v>189.46</v>
      </c>
      <c r="Z7" s="61">
        <v>3473344</v>
      </c>
    </row>
    <row r="8" spans="1:26" ht="12.75">
      <c r="A8" s="57" t="s">
        <v>34</v>
      </c>
      <c r="B8" s="18">
        <v>439135601</v>
      </c>
      <c r="C8" s="18">
        <v>0</v>
      </c>
      <c r="D8" s="58">
        <v>344609928</v>
      </c>
      <c r="E8" s="59">
        <v>342865672</v>
      </c>
      <c r="F8" s="59">
        <v>121864881</v>
      </c>
      <c r="G8" s="59">
        <v>0</v>
      </c>
      <c r="H8" s="59">
        <v>3313976</v>
      </c>
      <c r="I8" s="59">
        <v>125178857</v>
      </c>
      <c r="J8" s="59">
        <v>186022</v>
      </c>
      <c r="K8" s="59">
        <v>-125852829</v>
      </c>
      <c r="L8" s="59">
        <v>201905704</v>
      </c>
      <c r="M8" s="59">
        <v>76238897</v>
      </c>
      <c r="N8" s="59">
        <v>31438586</v>
      </c>
      <c r="O8" s="59">
        <v>0</v>
      </c>
      <c r="P8" s="59">
        <v>75931000</v>
      </c>
      <c r="Q8" s="59">
        <v>107369586</v>
      </c>
      <c r="R8" s="59">
        <v>0</v>
      </c>
      <c r="S8" s="59">
        <v>2886614</v>
      </c>
      <c r="T8" s="59">
        <v>3980991</v>
      </c>
      <c r="U8" s="59">
        <v>6867605</v>
      </c>
      <c r="V8" s="59">
        <v>315654945</v>
      </c>
      <c r="W8" s="59">
        <v>342865672</v>
      </c>
      <c r="X8" s="59">
        <v>-27210727</v>
      </c>
      <c r="Y8" s="60">
        <v>-7.94</v>
      </c>
      <c r="Z8" s="61">
        <v>342865672</v>
      </c>
    </row>
    <row r="9" spans="1:26" ht="12.75">
      <c r="A9" s="57" t="s">
        <v>35</v>
      </c>
      <c r="B9" s="18">
        <v>16759963</v>
      </c>
      <c r="C9" s="18">
        <v>0</v>
      </c>
      <c r="D9" s="58">
        <v>98001708</v>
      </c>
      <c r="E9" s="59">
        <v>90438765</v>
      </c>
      <c r="F9" s="59">
        <v>10218070</v>
      </c>
      <c r="G9" s="59">
        <v>5426318</v>
      </c>
      <c r="H9" s="59">
        <v>8111686</v>
      </c>
      <c r="I9" s="59">
        <v>23756074</v>
      </c>
      <c r="J9" s="59">
        <v>13000739</v>
      </c>
      <c r="K9" s="59">
        <v>8427700</v>
      </c>
      <c r="L9" s="59">
        <v>24005654</v>
      </c>
      <c r="M9" s="59">
        <v>45434093</v>
      </c>
      <c r="N9" s="59">
        <v>-26237713</v>
      </c>
      <c r="O9" s="59">
        <v>6551499</v>
      </c>
      <c r="P9" s="59">
        <v>15642111</v>
      </c>
      <c r="Q9" s="59">
        <v>-4044103</v>
      </c>
      <c r="R9" s="59">
        <v>4481058</v>
      </c>
      <c r="S9" s="59">
        <v>4714204</v>
      </c>
      <c r="T9" s="59">
        <v>13957622</v>
      </c>
      <c r="U9" s="59">
        <v>23152884</v>
      </c>
      <c r="V9" s="59">
        <v>88298948</v>
      </c>
      <c r="W9" s="59">
        <v>90438765</v>
      </c>
      <c r="X9" s="59">
        <v>-2139817</v>
      </c>
      <c r="Y9" s="60">
        <v>-2.37</v>
      </c>
      <c r="Z9" s="61">
        <v>90438765</v>
      </c>
    </row>
    <row r="10" spans="1:26" ht="20.25">
      <c r="A10" s="62" t="s">
        <v>93</v>
      </c>
      <c r="B10" s="63">
        <f>SUM(B5:B9)</f>
        <v>1700966576</v>
      </c>
      <c r="C10" s="63">
        <f>SUM(C5:C9)</f>
        <v>0</v>
      </c>
      <c r="D10" s="64">
        <f aca="true" t="shared" si="0" ref="D10:Z10">SUM(D5:D9)</f>
        <v>2024564124</v>
      </c>
      <c r="E10" s="65">
        <f t="shared" si="0"/>
        <v>1858162658</v>
      </c>
      <c r="F10" s="65">
        <f t="shared" si="0"/>
        <v>269879627</v>
      </c>
      <c r="G10" s="65">
        <f t="shared" si="0"/>
        <v>133664427</v>
      </c>
      <c r="H10" s="65">
        <f t="shared" si="0"/>
        <v>135076288</v>
      </c>
      <c r="I10" s="65">
        <f t="shared" si="0"/>
        <v>538620342</v>
      </c>
      <c r="J10" s="65">
        <f t="shared" si="0"/>
        <v>123080905</v>
      </c>
      <c r="K10" s="65">
        <f t="shared" si="0"/>
        <v>-14436003</v>
      </c>
      <c r="L10" s="65">
        <f t="shared" si="0"/>
        <v>333175288</v>
      </c>
      <c r="M10" s="65">
        <f t="shared" si="0"/>
        <v>441820190</v>
      </c>
      <c r="N10" s="65">
        <f t="shared" si="0"/>
        <v>105075008</v>
      </c>
      <c r="O10" s="65">
        <f t="shared" si="0"/>
        <v>109761647</v>
      </c>
      <c r="P10" s="65">
        <f t="shared" si="0"/>
        <v>194370107</v>
      </c>
      <c r="Q10" s="65">
        <f t="shared" si="0"/>
        <v>409206762</v>
      </c>
      <c r="R10" s="65">
        <f t="shared" si="0"/>
        <v>163030967</v>
      </c>
      <c r="S10" s="65">
        <f t="shared" si="0"/>
        <v>93633134</v>
      </c>
      <c r="T10" s="65">
        <f t="shared" si="0"/>
        <v>120270213</v>
      </c>
      <c r="U10" s="65">
        <f t="shared" si="0"/>
        <v>376934314</v>
      </c>
      <c r="V10" s="65">
        <f t="shared" si="0"/>
        <v>1766581608</v>
      </c>
      <c r="W10" s="65">
        <f t="shared" si="0"/>
        <v>1858162658</v>
      </c>
      <c r="X10" s="65">
        <f t="shared" si="0"/>
        <v>-91581050</v>
      </c>
      <c r="Y10" s="66">
        <f>+IF(W10&lt;&gt;0,(X10/W10)*100,0)</f>
        <v>-4.928580907904565</v>
      </c>
      <c r="Z10" s="67">
        <f t="shared" si="0"/>
        <v>1858162658</v>
      </c>
    </row>
    <row r="11" spans="1:26" ht="12.75">
      <c r="A11" s="57" t="s">
        <v>36</v>
      </c>
      <c r="B11" s="18">
        <v>526998728</v>
      </c>
      <c r="C11" s="18">
        <v>0</v>
      </c>
      <c r="D11" s="58">
        <v>546658920</v>
      </c>
      <c r="E11" s="59">
        <v>547462902</v>
      </c>
      <c r="F11" s="59">
        <v>555362</v>
      </c>
      <c r="G11" s="59">
        <v>-159865</v>
      </c>
      <c r="H11" s="59">
        <v>132584477</v>
      </c>
      <c r="I11" s="59">
        <v>132979974</v>
      </c>
      <c r="J11" s="59">
        <v>39540125</v>
      </c>
      <c r="K11" s="59">
        <v>43390810</v>
      </c>
      <c r="L11" s="59">
        <v>44399907</v>
      </c>
      <c r="M11" s="59">
        <v>127330842</v>
      </c>
      <c r="N11" s="59">
        <v>3775764</v>
      </c>
      <c r="O11" s="59">
        <v>43945751</v>
      </c>
      <c r="P11" s="59">
        <v>43074170</v>
      </c>
      <c r="Q11" s="59">
        <v>90795685</v>
      </c>
      <c r="R11" s="59">
        <v>87126190</v>
      </c>
      <c r="S11" s="59">
        <v>46479112</v>
      </c>
      <c r="T11" s="59">
        <v>47526448</v>
      </c>
      <c r="U11" s="59">
        <v>181131750</v>
      </c>
      <c r="V11" s="59">
        <v>532238251</v>
      </c>
      <c r="W11" s="59">
        <v>547462902</v>
      </c>
      <c r="X11" s="59">
        <v>-15224651</v>
      </c>
      <c r="Y11" s="60">
        <v>-2.78</v>
      </c>
      <c r="Z11" s="61">
        <v>547462902</v>
      </c>
    </row>
    <row r="12" spans="1:26" ht="12.75">
      <c r="A12" s="57" t="s">
        <v>37</v>
      </c>
      <c r="B12" s="18">
        <v>26759488</v>
      </c>
      <c r="C12" s="18">
        <v>0</v>
      </c>
      <c r="D12" s="58">
        <v>30153060</v>
      </c>
      <c r="E12" s="59">
        <v>29258452</v>
      </c>
      <c r="F12" s="59">
        <v>4303</v>
      </c>
      <c r="G12" s="59">
        <v>1592</v>
      </c>
      <c r="H12" s="59">
        <v>7195426</v>
      </c>
      <c r="I12" s="59">
        <v>7201321</v>
      </c>
      <c r="J12" s="59">
        <v>2479565</v>
      </c>
      <c r="K12" s="59">
        <v>2630832</v>
      </c>
      <c r="L12" s="59">
        <v>2531731</v>
      </c>
      <c r="M12" s="59">
        <v>7642128</v>
      </c>
      <c r="N12" s="59">
        <v>70205</v>
      </c>
      <c r="O12" s="59">
        <v>2656213</v>
      </c>
      <c r="P12" s="59">
        <v>2410536</v>
      </c>
      <c r="Q12" s="59">
        <v>5136954</v>
      </c>
      <c r="R12" s="59">
        <v>4794772</v>
      </c>
      <c r="S12" s="59">
        <v>2518796</v>
      </c>
      <c r="T12" s="59">
        <v>2717026</v>
      </c>
      <c r="U12" s="59">
        <v>10030594</v>
      </c>
      <c r="V12" s="59">
        <v>30010997</v>
      </c>
      <c r="W12" s="59">
        <v>29258452</v>
      </c>
      <c r="X12" s="59">
        <v>752545</v>
      </c>
      <c r="Y12" s="60">
        <v>2.57</v>
      </c>
      <c r="Z12" s="61">
        <v>29258452</v>
      </c>
    </row>
    <row r="13" spans="1:26" ht="12.75">
      <c r="A13" s="57" t="s">
        <v>94</v>
      </c>
      <c r="B13" s="18">
        <v>183161502</v>
      </c>
      <c r="C13" s="18">
        <v>0</v>
      </c>
      <c r="D13" s="58">
        <v>204968256</v>
      </c>
      <c r="E13" s="59">
        <v>159968004</v>
      </c>
      <c r="F13" s="59">
        <v>0</v>
      </c>
      <c r="G13" s="59">
        <v>0</v>
      </c>
      <c r="H13" s="59">
        <v>32754358</v>
      </c>
      <c r="I13" s="59">
        <v>32754358</v>
      </c>
      <c r="J13" s="59">
        <v>14986374</v>
      </c>
      <c r="K13" s="59">
        <v>12510786</v>
      </c>
      <c r="L13" s="59">
        <v>26956266</v>
      </c>
      <c r="M13" s="59">
        <v>54453426</v>
      </c>
      <c r="N13" s="59">
        <v>13427334</v>
      </c>
      <c r="O13" s="59">
        <v>0</v>
      </c>
      <c r="P13" s="59">
        <v>12396113</v>
      </c>
      <c r="Q13" s="59">
        <v>25823447</v>
      </c>
      <c r="R13" s="59">
        <v>0</v>
      </c>
      <c r="S13" s="59">
        <v>0</v>
      </c>
      <c r="T13" s="59">
        <v>0</v>
      </c>
      <c r="U13" s="59">
        <v>0</v>
      </c>
      <c r="V13" s="59">
        <v>113031231</v>
      </c>
      <c r="W13" s="59">
        <v>159968004</v>
      </c>
      <c r="X13" s="59">
        <v>-46936773</v>
      </c>
      <c r="Y13" s="60">
        <v>-29.34</v>
      </c>
      <c r="Z13" s="61">
        <v>159968004</v>
      </c>
    </row>
    <row r="14" spans="1:26" ht="12.75">
      <c r="A14" s="57" t="s">
        <v>38</v>
      </c>
      <c r="B14" s="18">
        <v>47689077</v>
      </c>
      <c r="C14" s="18">
        <v>0</v>
      </c>
      <c r="D14" s="58">
        <v>42422700</v>
      </c>
      <c r="E14" s="59">
        <v>42422691</v>
      </c>
      <c r="F14" s="59">
        <v>42</v>
      </c>
      <c r="G14" s="59">
        <v>23655</v>
      </c>
      <c r="H14" s="59">
        <v>1331510</v>
      </c>
      <c r="I14" s="59">
        <v>1355207</v>
      </c>
      <c r="J14" s="59">
        <v>11014729</v>
      </c>
      <c r="K14" s="59">
        <v>364082</v>
      </c>
      <c r="L14" s="59">
        <v>3113231</v>
      </c>
      <c r="M14" s="59">
        <v>14492042</v>
      </c>
      <c r="N14" s="59">
        <v>5288398</v>
      </c>
      <c r="O14" s="59">
        <v>2904590</v>
      </c>
      <c r="P14" s="59">
        <v>3494279</v>
      </c>
      <c r="Q14" s="59">
        <v>11687267</v>
      </c>
      <c r="R14" s="59">
        <v>0</v>
      </c>
      <c r="S14" s="59">
        <v>5331970</v>
      </c>
      <c r="T14" s="59">
        <v>3056660</v>
      </c>
      <c r="U14" s="59">
        <v>8388630</v>
      </c>
      <c r="V14" s="59">
        <v>35923146</v>
      </c>
      <c r="W14" s="59">
        <v>42422691</v>
      </c>
      <c r="X14" s="59">
        <v>-6499545</v>
      </c>
      <c r="Y14" s="60">
        <v>-15.32</v>
      </c>
      <c r="Z14" s="61">
        <v>42422691</v>
      </c>
    </row>
    <row r="15" spans="1:26" ht="12.75">
      <c r="A15" s="57" t="s">
        <v>39</v>
      </c>
      <c r="B15" s="18">
        <v>728262670</v>
      </c>
      <c r="C15" s="18">
        <v>0</v>
      </c>
      <c r="D15" s="58">
        <v>852627180</v>
      </c>
      <c r="E15" s="59">
        <v>796467424</v>
      </c>
      <c r="F15" s="59">
        <v>76448</v>
      </c>
      <c r="G15" s="59">
        <v>9364084</v>
      </c>
      <c r="H15" s="59">
        <v>61511968</v>
      </c>
      <c r="I15" s="59">
        <v>70952500</v>
      </c>
      <c r="J15" s="59">
        <v>233231140</v>
      </c>
      <c r="K15" s="59">
        <v>31675353</v>
      </c>
      <c r="L15" s="59">
        <v>47577591</v>
      </c>
      <c r="M15" s="59">
        <v>312484084</v>
      </c>
      <c r="N15" s="59">
        <v>73932623</v>
      </c>
      <c r="O15" s="59">
        <v>62237423</v>
      </c>
      <c r="P15" s="59">
        <v>40881819</v>
      </c>
      <c r="Q15" s="59">
        <v>177051865</v>
      </c>
      <c r="R15" s="59">
        <v>0</v>
      </c>
      <c r="S15" s="59">
        <v>125345951</v>
      </c>
      <c r="T15" s="59">
        <v>167246468</v>
      </c>
      <c r="U15" s="59">
        <v>292592419</v>
      </c>
      <c r="V15" s="59">
        <v>853080868</v>
      </c>
      <c r="W15" s="59">
        <v>796467424</v>
      </c>
      <c r="X15" s="59">
        <v>56613444</v>
      </c>
      <c r="Y15" s="60">
        <v>7.11</v>
      </c>
      <c r="Z15" s="61">
        <v>796467424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429905410</v>
      </c>
      <c r="C17" s="18">
        <v>0</v>
      </c>
      <c r="D17" s="58">
        <v>416615796</v>
      </c>
      <c r="E17" s="59">
        <v>361516224</v>
      </c>
      <c r="F17" s="59">
        <v>7190247</v>
      </c>
      <c r="G17" s="59">
        <v>21422197</v>
      </c>
      <c r="H17" s="59">
        <v>15285677</v>
      </c>
      <c r="I17" s="59">
        <v>43898121</v>
      </c>
      <c r="J17" s="59">
        <v>55242273</v>
      </c>
      <c r="K17" s="59">
        <v>33516454</v>
      </c>
      <c r="L17" s="59">
        <v>31430567</v>
      </c>
      <c r="M17" s="59">
        <v>120189294</v>
      </c>
      <c r="N17" s="59">
        <v>28887278</v>
      </c>
      <c r="O17" s="59">
        <v>9927045</v>
      </c>
      <c r="P17" s="59">
        <v>25350558</v>
      </c>
      <c r="Q17" s="59">
        <v>64164881</v>
      </c>
      <c r="R17" s="59">
        <v>60470305</v>
      </c>
      <c r="S17" s="59">
        <v>25199624</v>
      </c>
      <c r="T17" s="59">
        <v>82259658</v>
      </c>
      <c r="U17" s="59">
        <v>167929587</v>
      </c>
      <c r="V17" s="59">
        <v>396181883</v>
      </c>
      <c r="W17" s="59">
        <v>361516224</v>
      </c>
      <c r="X17" s="59">
        <v>34665659</v>
      </c>
      <c r="Y17" s="60">
        <v>9.59</v>
      </c>
      <c r="Z17" s="61">
        <v>361516224</v>
      </c>
    </row>
    <row r="18" spans="1:26" ht="12.75">
      <c r="A18" s="68" t="s">
        <v>41</v>
      </c>
      <c r="B18" s="69">
        <f>SUM(B11:B17)</f>
        <v>1942776875</v>
      </c>
      <c r="C18" s="69">
        <f>SUM(C11:C17)</f>
        <v>0</v>
      </c>
      <c r="D18" s="70">
        <f aca="true" t="shared" si="1" ref="D18:Z18">SUM(D11:D17)</f>
        <v>2093445912</v>
      </c>
      <c r="E18" s="71">
        <f t="shared" si="1"/>
        <v>1937095697</v>
      </c>
      <c r="F18" s="71">
        <f t="shared" si="1"/>
        <v>7826402</v>
      </c>
      <c r="G18" s="71">
        <f t="shared" si="1"/>
        <v>30651663</v>
      </c>
      <c r="H18" s="71">
        <f t="shared" si="1"/>
        <v>250663416</v>
      </c>
      <c r="I18" s="71">
        <f t="shared" si="1"/>
        <v>289141481</v>
      </c>
      <c r="J18" s="71">
        <f t="shared" si="1"/>
        <v>356494206</v>
      </c>
      <c r="K18" s="71">
        <f t="shared" si="1"/>
        <v>124088317</v>
      </c>
      <c r="L18" s="71">
        <f t="shared" si="1"/>
        <v>156009293</v>
      </c>
      <c r="M18" s="71">
        <f t="shared" si="1"/>
        <v>636591816</v>
      </c>
      <c r="N18" s="71">
        <f t="shared" si="1"/>
        <v>125381602</v>
      </c>
      <c r="O18" s="71">
        <f t="shared" si="1"/>
        <v>121671022</v>
      </c>
      <c r="P18" s="71">
        <f t="shared" si="1"/>
        <v>127607475</v>
      </c>
      <c r="Q18" s="71">
        <f t="shared" si="1"/>
        <v>374660099</v>
      </c>
      <c r="R18" s="71">
        <f t="shared" si="1"/>
        <v>152391267</v>
      </c>
      <c r="S18" s="71">
        <f t="shared" si="1"/>
        <v>204875453</v>
      </c>
      <c r="T18" s="71">
        <f t="shared" si="1"/>
        <v>302806260</v>
      </c>
      <c r="U18" s="71">
        <f t="shared" si="1"/>
        <v>660072980</v>
      </c>
      <c r="V18" s="71">
        <f t="shared" si="1"/>
        <v>1960466376</v>
      </c>
      <c r="W18" s="71">
        <f t="shared" si="1"/>
        <v>1937095697</v>
      </c>
      <c r="X18" s="71">
        <f t="shared" si="1"/>
        <v>23370679</v>
      </c>
      <c r="Y18" s="66">
        <f>+IF(W18&lt;&gt;0,(X18/W18)*100,0)</f>
        <v>1.2064803528392742</v>
      </c>
      <c r="Z18" s="72">
        <f t="shared" si="1"/>
        <v>1937095697</v>
      </c>
    </row>
    <row r="19" spans="1:26" ht="12.75">
      <c r="A19" s="68" t="s">
        <v>42</v>
      </c>
      <c r="B19" s="73">
        <f>+B10-B18</f>
        <v>-241810299</v>
      </c>
      <c r="C19" s="73">
        <f>+C10-C18</f>
        <v>0</v>
      </c>
      <c r="D19" s="74">
        <f aca="true" t="shared" si="2" ref="D19:Z19">+D10-D18</f>
        <v>-68881788</v>
      </c>
      <c r="E19" s="75">
        <f t="shared" si="2"/>
        <v>-78933039</v>
      </c>
      <c r="F19" s="75">
        <f t="shared" si="2"/>
        <v>262053225</v>
      </c>
      <c r="G19" s="75">
        <f t="shared" si="2"/>
        <v>103012764</v>
      </c>
      <c r="H19" s="75">
        <f t="shared" si="2"/>
        <v>-115587128</v>
      </c>
      <c r="I19" s="75">
        <f t="shared" si="2"/>
        <v>249478861</v>
      </c>
      <c r="J19" s="75">
        <f t="shared" si="2"/>
        <v>-233413301</v>
      </c>
      <c r="K19" s="75">
        <f t="shared" si="2"/>
        <v>-138524320</v>
      </c>
      <c r="L19" s="75">
        <f t="shared" si="2"/>
        <v>177165995</v>
      </c>
      <c r="M19" s="75">
        <f t="shared" si="2"/>
        <v>-194771626</v>
      </c>
      <c r="N19" s="75">
        <f t="shared" si="2"/>
        <v>-20306594</v>
      </c>
      <c r="O19" s="75">
        <f t="shared" si="2"/>
        <v>-11909375</v>
      </c>
      <c r="P19" s="75">
        <f t="shared" si="2"/>
        <v>66762632</v>
      </c>
      <c r="Q19" s="75">
        <f t="shared" si="2"/>
        <v>34546663</v>
      </c>
      <c r="R19" s="75">
        <f t="shared" si="2"/>
        <v>10639700</v>
      </c>
      <c r="S19" s="75">
        <f t="shared" si="2"/>
        <v>-111242319</v>
      </c>
      <c r="T19" s="75">
        <f t="shared" si="2"/>
        <v>-182536047</v>
      </c>
      <c r="U19" s="75">
        <f t="shared" si="2"/>
        <v>-283138666</v>
      </c>
      <c r="V19" s="75">
        <f t="shared" si="2"/>
        <v>-193884768</v>
      </c>
      <c r="W19" s="75">
        <f>IF(E10=E18,0,W10-W18)</f>
        <v>-78933039</v>
      </c>
      <c r="X19" s="75">
        <f t="shared" si="2"/>
        <v>-114951729</v>
      </c>
      <c r="Y19" s="76">
        <f>+IF(W19&lt;&gt;0,(X19/W19)*100,0)</f>
        <v>145.63195647389176</v>
      </c>
      <c r="Z19" s="77">
        <f t="shared" si="2"/>
        <v>-78933039</v>
      </c>
    </row>
    <row r="20" spans="1:26" ht="20.25">
      <c r="A20" s="78" t="s">
        <v>43</v>
      </c>
      <c r="B20" s="79">
        <v>157975000</v>
      </c>
      <c r="C20" s="79">
        <v>0</v>
      </c>
      <c r="D20" s="80">
        <v>257343276</v>
      </c>
      <c r="E20" s="81">
        <v>216901028</v>
      </c>
      <c r="F20" s="81">
        <v>0</v>
      </c>
      <c r="G20" s="81">
        <v>0</v>
      </c>
      <c r="H20" s="81">
        <v>16075857</v>
      </c>
      <c r="I20" s="81">
        <v>16075857</v>
      </c>
      <c r="J20" s="81">
        <v>13591607</v>
      </c>
      <c r="K20" s="81">
        <v>33374225</v>
      </c>
      <c r="L20" s="81">
        <v>32374183</v>
      </c>
      <c r="M20" s="81">
        <v>79340015</v>
      </c>
      <c r="N20" s="81">
        <v>16910376</v>
      </c>
      <c r="O20" s="81">
        <v>760764</v>
      </c>
      <c r="P20" s="81">
        <v>0</v>
      </c>
      <c r="Q20" s="81">
        <v>17671140</v>
      </c>
      <c r="R20" s="81">
        <v>0</v>
      </c>
      <c r="S20" s="81">
        <v>39287627</v>
      </c>
      <c r="T20" s="81">
        <v>67272158</v>
      </c>
      <c r="U20" s="81">
        <v>106559785</v>
      </c>
      <c r="V20" s="81">
        <v>219646797</v>
      </c>
      <c r="W20" s="81">
        <v>216901028</v>
      </c>
      <c r="X20" s="81">
        <v>2745769</v>
      </c>
      <c r="Y20" s="82">
        <v>1.27</v>
      </c>
      <c r="Z20" s="83">
        <v>216901028</v>
      </c>
    </row>
    <row r="21" spans="1:26" ht="41.25">
      <c r="A21" s="84" t="s">
        <v>95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96</v>
      </c>
      <c r="B22" s="91">
        <f>SUM(B19:B21)</f>
        <v>-83835299</v>
      </c>
      <c r="C22" s="91">
        <f>SUM(C19:C21)</f>
        <v>0</v>
      </c>
      <c r="D22" s="92">
        <f aca="true" t="shared" si="3" ref="D22:Z22">SUM(D19:D21)</f>
        <v>188461488</v>
      </c>
      <c r="E22" s="93">
        <f t="shared" si="3"/>
        <v>137967989</v>
      </c>
      <c r="F22" s="93">
        <f t="shared" si="3"/>
        <v>262053225</v>
      </c>
      <c r="G22" s="93">
        <f t="shared" si="3"/>
        <v>103012764</v>
      </c>
      <c r="H22" s="93">
        <f t="shared" si="3"/>
        <v>-99511271</v>
      </c>
      <c r="I22" s="93">
        <f t="shared" si="3"/>
        <v>265554718</v>
      </c>
      <c r="J22" s="93">
        <f t="shared" si="3"/>
        <v>-219821694</v>
      </c>
      <c r="K22" s="93">
        <f t="shared" si="3"/>
        <v>-105150095</v>
      </c>
      <c r="L22" s="93">
        <f t="shared" si="3"/>
        <v>209540178</v>
      </c>
      <c r="M22" s="93">
        <f t="shared" si="3"/>
        <v>-115431611</v>
      </c>
      <c r="N22" s="93">
        <f t="shared" si="3"/>
        <v>-3396218</v>
      </c>
      <c r="O22" s="93">
        <f t="shared" si="3"/>
        <v>-11148611</v>
      </c>
      <c r="P22" s="93">
        <f t="shared" si="3"/>
        <v>66762632</v>
      </c>
      <c r="Q22" s="93">
        <f t="shared" si="3"/>
        <v>52217803</v>
      </c>
      <c r="R22" s="93">
        <f t="shared" si="3"/>
        <v>10639700</v>
      </c>
      <c r="S22" s="93">
        <f t="shared" si="3"/>
        <v>-71954692</v>
      </c>
      <c r="T22" s="93">
        <f t="shared" si="3"/>
        <v>-115263889</v>
      </c>
      <c r="U22" s="93">
        <f t="shared" si="3"/>
        <v>-176578881</v>
      </c>
      <c r="V22" s="93">
        <f t="shared" si="3"/>
        <v>25762029</v>
      </c>
      <c r="W22" s="93">
        <f t="shared" si="3"/>
        <v>137967989</v>
      </c>
      <c r="X22" s="93">
        <f t="shared" si="3"/>
        <v>-112205960</v>
      </c>
      <c r="Y22" s="94">
        <f>+IF(W22&lt;&gt;0,(X22/W22)*100,0)</f>
        <v>-81.32753170737308</v>
      </c>
      <c r="Z22" s="95">
        <f t="shared" si="3"/>
        <v>137967989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-83835299</v>
      </c>
      <c r="C24" s="73">
        <f>SUM(C22:C23)</f>
        <v>0</v>
      </c>
      <c r="D24" s="74">
        <f aca="true" t="shared" si="4" ref="D24:Z24">SUM(D22:D23)</f>
        <v>188461488</v>
      </c>
      <c r="E24" s="75">
        <f t="shared" si="4"/>
        <v>137967989</v>
      </c>
      <c r="F24" s="75">
        <f t="shared" si="4"/>
        <v>262053225</v>
      </c>
      <c r="G24" s="75">
        <f t="shared" si="4"/>
        <v>103012764</v>
      </c>
      <c r="H24" s="75">
        <f t="shared" si="4"/>
        <v>-99511271</v>
      </c>
      <c r="I24" s="75">
        <f t="shared" si="4"/>
        <v>265554718</v>
      </c>
      <c r="J24" s="75">
        <f t="shared" si="4"/>
        <v>-219821694</v>
      </c>
      <c r="K24" s="75">
        <f t="shared" si="4"/>
        <v>-105150095</v>
      </c>
      <c r="L24" s="75">
        <f t="shared" si="4"/>
        <v>209540178</v>
      </c>
      <c r="M24" s="75">
        <f t="shared" si="4"/>
        <v>-115431611</v>
      </c>
      <c r="N24" s="75">
        <f t="shared" si="4"/>
        <v>-3396218</v>
      </c>
      <c r="O24" s="75">
        <f t="shared" si="4"/>
        <v>-11148611</v>
      </c>
      <c r="P24" s="75">
        <f t="shared" si="4"/>
        <v>66762632</v>
      </c>
      <c r="Q24" s="75">
        <f t="shared" si="4"/>
        <v>52217803</v>
      </c>
      <c r="R24" s="75">
        <f t="shared" si="4"/>
        <v>10639700</v>
      </c>
      <c r="S24" s="75">
        <f t="shared" si="4"/>
        <v>-71954692</v>
      </c>
      <c r="T24" s="75">
        <f t="shared" si="4"/>
        <v>-115263889</v>
      </c>
      <c r="U24" s="75">
        <f t="shared" si="4"/>
        <v>-176578881</v>
      </c>
      <c r="V24" s="75">
        <f t="shared" si="4"/>
        <v>25762029</v>
      </c>
      <c r="W24" s="75">
        <f t="shared" si="4"/>
        <v>137967989</v>
      </c>
      <c r="X24" s="75">
        <f t="shared" si="4"/>
        <v>-112205960</v>
      </c>
      <c r="Y24" s="76">
        <f>+IF(W24&lt;&gt;0,(X24/W24)*100,0)</f>
        <v>-81.32753170737308</v>
      </c>
      <c r="Z24" s="77">
        <f t="shared" si="4"/>
        <v>137967989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366805105</v>
      </c>
      <c r="C27" s="21">
        <v>0</v>
      </c>
      <c r="D27" s="103">
        <v>397843368</v>
      </c>
      <c r="E27" s="104">
        <v>231714593</v>
      </c>
      <c r="F27" s="104">
        <v>0</v>
      </c>
      <c r="G27" s="104">
        <v>10233914</v>
      </c>
      <c r="H27" s="104">
        <v>23306555</v>
      </c>
      <c r="I27" s="104">
        <v>33540469</v>
      </c>
      <c r="J27" s="104">
        <v>20716617</v>
      </c>
      <c r="K27" s="104">
        <v>17971359</v>
      </c>
      <c r="L27" s="104">
        <v>27463903</v>
      </c>
      <c r="M27" s="104">
        <v>66151879</v>
      </c>
      <c r="N27" s="104">
        <v>10730862</v>
      </c>
      <c r="O27" s="104">
        <v>11172486</v>
      </c>
      <c r="P27" s="104">
        <v>54999798</v>
      </c>
      <c r="Q27" s="104">
        <v>76903146</v>
      </c>
      <c r="R27" s="104">
        <v>4105529</v>
      </c>
      <c r="S27" s="104">
        <v>13638352</v>
      </c>
      <c r="T27" s="104">
        <v>47388188</v>
      </c>
      <c r="U27" s="104">
        <v>65132069</v>
      </c>
      <c r="V27" s="104">
        <v>241727563</v>
      </c>
      <c r="W27" s="104">
        <v>231714593</v>
      </c>
      <c r="X27" s="104">
        <v>10012970</v>
      </c>
      <c r="Y27" s="105">
        <v>4.32</v>
      </c>
      <c r="Z27" s="106">
        <v>231714593</v>
      </c>
    </row>
    <row r="28" spans="1:26" ht="12.75">
      <c r="A28" s="107" t="s">
        <v>47</v>
      </c>
      <c r="B28" s="18">
        <v>25050721</v>
      </c>
      <c r="C28" s="18">
        <v>0</v>
      </c>
      <c r="D28" s="58">
        <v>206088324</v>
      </c>
      <c r="E28" s="59">
        <v>173727593</v>
      </c>
      <c r="F28" s="59">
        <v>0</v>
      </c>
      <c r="G28" s="59">
        <v>10233914</v>
      </c>
      <c r="H28" s="59">
        <v>-46069</v>
      </c>
      <c r="I28" s="59">
        <v>10187845</v>
      </c>
      <c r="J28" s="59">
        <v>22813297</v>
      </c>
      <c r="K28" s="59">
        <v>17971359</v>
      </c>
      <c r="L28" s="59">
        <v>22205887</v>
      </c>
      <c r="M28" s="59">
        <v>62990543</v>
      </c>
      <c r="N28" s="59">
        <v>9726514</v>
      </c>
      <c r="O28" s="59">
        <v>4078150</v>
      </c>
      <c r="P28" s="59">
        <v>29897861</v>
      </c>
      <c r="Q28" s="59">
        <v>43702525</v>
      </c>
      <c r="R28" s="59">
        <v>3059687</v>
      </c>
      <c r="S28" s="59">
        <v>11410631</v>
      </c>
      <c r="T28" s="59">
        <v>30408416</v>
      </c>
      <c r="U28" s="59">
        <v>44878734</v>
      </c>
      <c r="V28" s="59">
        <v>161759647</v>
      </c>
      <c r="W28" s="59">
        <v>173727593</v>
      </c>
      <c r="X28" s="59">
        <v>-11967946</v>
      </c>
      <c r="Y28" s="60">
        <v>-6.89</v>
      </c>
      <c r="Z28" s="61">
        <v>173727593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25050721</v>
      </c>
      <c r="C32" s="21">
        <f>SUM(C28:C31)</f>
        <v>0</v>
      </c>
      <c r="D32" s="103">
        <f aca="true" t="shared" si="5" ref="D32:Z32">SUM(D28:D31)</f>
        <v>206088324</v>
      </c>
      <c r="E32" s="104">
        <f t="shared" si="5"/>
        <v>173727593</v>
      </c>
      <c r="F32" s="104">
        <f t="shared" si="5"/>
        <v>0</v>
      </c>
      <c r="G32" s="104">
        <f t="shared" si="5"/>
        <v>10233914</v>
      </c>
      <c r="H32" s="104">
        <f t="shared" si="5"/>
        <v>-46069</v>
      </c>
      <c r="I32" s="104">
        <f t="shared" si="5"/>
        <v>10187845</v>
      </c>
      <c r="J32" s="104">
        <f t="shared" si="5"/>
        <v>22813297</v>
      </c>
      <c r="K32" s="104">
        <f t="shared" si="5"/>
        <v>17971359</v>
      </c>
      <c r="L32" s="104">
        <f t="shared" si="5"/>
        <v>22205887</v>
      </c>
      <c r="M32" s="104">
        <f t="shared" si="5"/>
        <v>62990543</v>
      </c>
      <c r="N32" s="104">
        <f t="shared" si="5"/>
        <v>9726514</v>
      </c>
      <c r="O32" s="104">
        <f t="shared" si="5"/>
        <v>4078150</v>
      </c>
      <c r="P32" s="104">
        <f t="shared" si="5"/>
        <v>29897861</v>
      </c>
      <c r="Q32" s="104">
        <f t="shared" si="5"/>
        <v>43702525</v>
      </c>
      <c r="R32" s="104">
        <f t="shared" si="5"/>
        <v>3059687</v>
      </c>
      <c r="S32" s="104">
        <f t="shared" si="5"/>
        <v>11410631</v>
      </c>
      <c r="T32" s="104">
        <f t="shared" si="5"/>
        <v>30408416</v>
      </c>
      <c r="U32" s="104">
        <f t="shared" si="5"/>
        <v>44878734</v>
      </c>
      <c r="V32" s="104">
        <f t="shared" si="5"/>
        <v>161759647</v>
      </c>
      <c r="W32" s="104">
        <f t="shared" si="5"/>
        <v>173727593</v>
      </c>
      <c r="X32" s="104">
        <f t="shared" si="5"/>
        <v>-11967946</v>
      </c>
      <c r="Y32" s="105">
        <f>+IF(W32&lt;&gt;0,(X32/W32)*100,0)</f>
        <v>-6.888914877212396</v>
      </c>
      <c r="Z32" s="106">
        <f t="shared" si="5"/>
        <v>173727593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756370642</v>
      </c>
      <c r="C35" s="18">
        <v>0</v>
      </c>
      <c r="D35" s="58">
        <v>458240814</v>
      </c>
      <c r="E35" s="59">
        <v>372415602</v>
      </c>
      <c r="F35" s="59">
        <v>871778268</v>
      </c>
      <c r="G35" s="59">
        <v>63313252</v>
      </c>
      <c r="H35" s="59">
        <v>16610910</v>
      </c>
      <c r="I35" s="59">
        <v>951702430</v>
      </c>
      <c r="J35" s="59">
        <v>-24025573</v>
      </c>
      <c r="K35" s="59">
        <v>-99284844</v>
      </c>
      <c r="L35" s="59">
        <v>250619423</v>
      </c>
      <c r="M35" s="59">
        <v>127309006</v>
      </c>
      <c r="N35" s="59">
        <v>-194419164</v>
      </c>
      <c r="O35" s="59">
        <v>35557055</v>
      </c>
      <c r="P35" s="59">
        <v>73814553</v>
      </c>
      <c r="Q35" s="59">
        <v>-85047556</v>
      </c>
      <c r="R35" s="59">
        <v>84040083</v>
      </c>
      <c r="S35" s="59">
        <v>-4524031</v>
      </c>
      <c r="T35" s="59">
        <v>70717449</v>
      </c>
      <c r="U35" s="59">
        <v>150233501</v>
      </c>
      <c r="V35" s="59">
        <v>1144197381</v>
      </c>
      <c r="W35" s="59">
        <v>372415602</v>
      </c>
      <c r="X35" s="59">
        <v>771781779</v>
      </c>
      <c r="Y35" s="60">
        <v>207.24</v>
      </c>
      <c r="Z35" s="61">
        <v>372415602</v>
      </c>
    </row>
    <row r="36" spans="1:26" ht="12.75">
      <c r="A36" s="57" t="s">
        <v>53</v>
      </c>
      <c r="B36" s="18">
        <v>4268778635</v>
      </c>
      <c r="C36" s="18">
        <v>0</v>
      </c>
      <c r="D36" s="58">
        <v>4752754443</v>
      </c>
      <c r="E36" s="59">
        <v>4756004365</v>
      </c>
      <c r="F36" s="59">
        <v>4390535300</v>
      </c>
      <c r="G36" s="59">
        <v>10233914</v>
      </c>
      <c r="H36" s="59">
        <v>-9447804</v>
      </c>
      <c r="I36" s="59">
        <v>4391321410</v>
      </c>
      <c r="J36" s="59">
        <v>5730243</v>
      </c>
      <c r="K36" s="59">
        <v>5460574</v>
      </c>
      <c r="L36" s="59">
        <v>507638</v>
      </c>
      <c r="M36" s="59">
        <v>11698455</v>
      </c>
      <c r="N36" s="59">
        <v>-2696472</v>
      </c>
      <c r="O36" s="59">
        <v>11172486</v>
      </c>
      <c r="P36" s="59">
        <v>41180283</v>
      </c>
      <c r="Q36" s="59">
        <v>49656297</v>
      </c>
      <c r="R36" s="59">
        <v>4105529</v>
      </c>
      <c r="S36" s="59">
        <v>13638352</v>
      </c>
      <c r="T36" s="59">
        <v>47388188</v>
      </c>
      <c r="U36" s="59">
        <v>65132069</v>
      </c>
      <c r="V36" s="59">
        <v>4517808231</v>
      </c>
      <c r="W36" s="59">
        <v>4756004365</v>
      </c>
      <c r="X36" s="59">
        <v>-238196134</v>
      </c>
      <c r="Y36" s="60">
        <v>-5.01</v>
      </c>
      <c r="Z36" s="61">
        <v>4756004365</v>
      </c>
    </row>
    <row r="37" spans="1:26" ht="12.75">
      <c r="A37" s="57" t="s">
        <v>54</v>
      </c>
      <c r="B37" s="18">
        <v>1654713326</v>
      </c>
      <c r="C37" s="18">
        <v>0</v>
      </c>
      <c r="D37" s="58">
        <v>672033588</v>
      </c>
      <c r="E37" s="59">
        <v>688631876</v>
      </c>
      <c r="F37" s="59">
        <v>1511793862</v>
      </c>
      <c r="G37" s="59">
        <v>-29465596</v>
      </c>
      <c r="H37" s="59">
        <v>106674375</v>
      </c>
      <c r="I37" s="59">
        <v>1589002641</v>
      </c>
      <c r="J37" s="59">
        <v>201467467</v>
      </c>
      <c r="K37" s="59">
        <v>11621049</v>
      </c>
      <c r="L37" s="59">
        <v>41527084</v>
      </c>
      <c r="M37" s="59">
        <v>254615600</v>
      </c>
      <c r="N37" s="59">
        <v>-193707094</v>
      </c>
      <c r="O37" s="59">
        <v>57856006</v>
      </c>
      <c r="P37" s="59">
        <v>49104881</v>
      </c>
      <c r="Q37" s="59">
        <v>-86746207</v>
      </c>
      <c r="R37" s="59">
        <v>77505911</v>
      </c>
      <c r="S37" s="59">
        <v>81069024</v>
      </c>
      <c r="T37" s="59">
        <v>235362378</v>
      </c>
      <c r="U37" s="59">
        <v>393937313</v>
      </c>
      <c r="V37" s="59">
        <v>2150809347</v>
      </c>
      <c r="W37" s="59">
        <v>688631876</v>
      </c>
      <c r="X37" s="59">
        <v>1462177471</v>
      </c>
      <c r="Y37" s="60">
        <v>212.33</v>
      </c>
      <c r="Z37" s="61">
        <v>688631876</v>
      </c>
    </row>
    <row r="38" spans="1:26" ht="12.75">
      <c r="A38" s="57" t="s">
        <v>55</v>
      </c>
      <c r="B38" s="18">
        <v>320773765</v>
      </c>
      <c r="C38" s="18">
        <v>0</v>
      </c>
      <c r="D38" s="58">
        <v>539650302</v>
      </c>
      <c r="E38" s="59">
        <v>539650302</v>
      </c>
      <c r="F38" s="59">
        <v>307748038</v>
      </c>
      <c r="G38" s="59">
        <v>0</v>
      </c>
      <c r="H38" s="59">
        <v>0</v>
      </c>
      <c r="I38" s="59">
        <v>307748038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307748038</v>
      </c>
      <c r="W38" s="59">
        <v>539650302</v>
      </c>
      <c r="X38" s="59">
        <v>-231902264</v>
      </c>
      <c r="Y38" s="60">
        <v>-42.97</v>
      </c>
      <c r="Z38" s="61">
        <v>539650302</v>
      </c>
    </row>
    <row r="39" spans="1:26" ht="12.75">
      <c r="A39" s="57" t="s">
        <v>56</v>
      </c>
      <c r="B39" s="18">
        <v>3133497462</v>
      </c>
      <c r="C39" s="18">
        <v>0</v>
      </c>
      <c r="D39" s="58">
        <v>3810849877</v>
      </c>
      <c r="E39" s="59">
        <v>3711676298</v>
      </c>
      <c r="F39" s="59">
        <v>3180718434</v>
      </c>
      <c r="G39" s="59">
        <v>0</v>
      </c>
      <c r="H39" s="59">
        <v>0</v>
      </c>
      <c r="I39" s="59">
        <v>3180718434</v>
      </c>
      <c r="J39" s="59">
        <v>58907</v>
      </c>
      <c r="K39" s="59">
        <v>-295223</v>
      </c>
      <c r="L39" s="59">
        <v>59799</v>
      </c>
      <c r="M39" s="59">
        <v>-176517</v>
      </c>
      <c r="N39" s="59">
        <v>-12325</v>
      </c>
      <c r="O39" s="59">
        <v>22138</v>
      </c>
      <c r="P39" s="59">
        <v>-872672</v>
      </c>
      <c r="Q39" s="59">
        <v>-862859</v>
      </c>
      <c r="R39" s="59">
        <v>0</v>
      </c>
      <c r="S39" s="59">
        <v>0</v>
      </c>
      <c r="T39" s="59">
        <v>-1992846</v>
      </c>
      <c r="U39" s="59">
        <v>-1992846</v>
      </c>
      <c r="V39" s="59">
        <v>3177686212</v>
      </c>
      <c r="W39" s="59">
        <v>3711676298</v>
      </c>
      <c r="X39" s="59">
        <v>-533990086</v>
      </c>
      <c r="Y39" s="60">
        <v>-14.39</v>
      </c>
      <c r="Z39" s="61">
        <v>3711676298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55543825</v>
      </c>
      <c r="C42" s="18">
        <v>0</v>
      </c>
      <c r="D42" s="58">
        <v>-1763468040</v>
      </c>
      <c r="E42" s="59">
        <v>-1695775905</v>
      </c>
      <c r="F42" s="59">
        <v>243843158</v>
      </c>
      <c r="G42" s="59">
        <v>71192066</v>
      </c>
      <c r="H42" s="59">
        <v>-108993375</v>
      </c>
      <c r="I42" s="59">
        <v>206041849</v>
      </c>
      <c r="J42" s="59">
        <v>-223177453</v>
      </c>
      <c r="K42" s="59">
        <v>-15863434</v>
      </c>
      <c r="L42" s="59">
        <v>102163928</v>
      </c>
      <c r="M42" s="59">
        <v>-136876959</v>
      </c>
      <c r="N42" s="59">
        <v>121709254</v>
      </c>
      <c r="O42" s="59">
        <v>-4387984</v>
      </c>
      <c r="P42" s="59">
        <v>68809602</v>
      </c>
      <c r="Q42" s="59">
        <v>186130872</v>
      </c>
      <c r="R42" s="59">
        <v>-29446505</v>
      </c>
      <c r="S42" s="59">
        <v>-95950798</v>
      </c>
      <c r="T42" s="59">
        <v>-171319445</v>
      </c>
      <c r="U42" s="59">
        <v>-296716748</v>
      </c>
      <c r="V42" s="59">
        <v>-41420986</v>
      </c>
      <c r="W42" s="59">
        <v>-1695775905</v>
      </c>
      <c r="X42" s="59">
        <v>1654354919</v>
      </c>
      <c r="Y42" s="60">
        <v>-97.56</v>
      </c>
      <c r="Z42" s="61">
        <v>-1695775905</v>
      </c>
    </row>
    <row r="43" spans="1:26" ht="12.75">
      <c r="A43" s="57" t="s">
        <v>59</v>
      </c>
      <c r="B43" s="18">
        <v>-209589804</v>
      </c>
      <c r="C43" s="18">
        <v>0</v>
      </c>
      <c r="D43" s="58">
        <v>-1627897</v>
      </c>
      <c r="E43" s="59">
        <v>160472335</v>
      </c>
      <c r="F43" s="59">
        <v>-9542131</v>
      </c>
      <c r="G43" s="59">
        <v>-2106449</v>
      </c>
      <c r="H43" s="59">
        <v>-6788495</v>
      </c>
      <c r="I43" s="59">
        <v>-18437075</v>
      </c>
      <c r="J43" s="59">
        <v>-15929976</v>
      </c>
      <c r="K43" s="59">
        <v>-35605486</v>
      </c>
      <c r="L43" s="59">
        <v>-31460392</v>
      </c>
      <c r="M43" s="59">
        <v>-82995854</v>
      </c>
      <c r="N43" s="59">
        <v>-14730518</v>
      </c>
      <c r="O43" s="59">
        <v>-6315146</v>
      </c>
      <c r="P43" s="59">
        <v>-16513679</v>
      </c>
      <c r="Q43" s="59">
        <v>-37559343</v>
      </c>
      <c r="R43" s="59">
        <v>-10623898</v>
      </c>
      <c r="S43" s="59">
        <v>-10044626</v>
      </c>
      <c r="T43" s="59">
        <v>-10210601</v>
      </c>
      <c r="U43" s="59">
        <v>-30879125</v>
      </c>
      <c r="V43" s="59">
        <v>-169871397</v>
      </c>
      <c r="W43" s="59">
        <v>159044442</v>
      </c>
      <c r="X43" s="59">
        <v>-328915839</v>
      </c>
      <c r="Y43" s="60">
        <v>-206.81</v>
      </c>
      <c r="Z43" s="61">
        <v>160472335</v>
      </c>
    </row>
    <row r="44" spans="1:26" ht="12.75">
      <c r="A44" s="57" t="s">
        <v>60</v>
      </c>
      <c r="B44" s="18">
        <v>-5406279</v>
      </c>
      <c r="C44" s="18">
        <v>0</v>
      </c>
      <c r="D44" s="58">
        <v>-7698011</v>
      </c>
      <c r="E44" s="59">
        <v>-1</v>
      </c>
      <c r="F44" s="59">
        <v>55390568</v>
      </c>
      <c r="G44" s="59">
        <v>-54483351</v>
      </c>
      <c r="H44" s="59">
        <v>-1178717</v>
      </c>
      <c r="I44" s="59">
        <v>-271500</v>
      </c>
      <c r="J44" s="59">
        <v>109958</v>
      </c>
      <c r="K44" s="59">
        <v>-589478</v>
      </c>
      <c r="L44" s="59">
        <v>478935</v>
      </c>
      <c r="M44" s="59">
        <v>-585</v>
      </c>
      <c r="N44" s="59">
        <v>-134580</v>
      </c>
      <c r="O44" s="59">
        <v>60613</v>
      </c>
      <c r="P44" s="59">
        <v>50828</v>
      </c>
      <c r="Q44" s="59">
        <v>-23139</v>
      </c>
      <c r="R44" s="59">
        <v>-37717</v>
      </c>
      <c r="S44" s="59">
        <v>18149</v>
      </c>
      <c r="T44" s="59">
        <v>100684</v>
      </c>
      <c r="U44" s="59">
        <v>81116</v>
      </c>
      <c r="V44" s="59">
        <v>-214108</v>
      </c>
      <c r="W44" s="59">
        <v>-7698012</v>
      </c>
      <c r="X44" s="59">
        <v>7483904</v>
      </c>
      <c r="Y44" s="60">
        <v>-97.22</v>
      </c>
      <c r="Z44" s="61">
        <v>-1</v>
      </c>
    </row>
    <row r="45" spans="1:26" ht="12.75">
      <c r="A45" s="68" t="s">
        <v>61</v>
      </c>
      <c r="B45" s="21">
        <v>-103464930</v>
      </c>
      <c r="C45" s="21">
        <v>0</v>
      </c>
      <c r="D45" s="103">
        <v>-1675560753</v>
      </c>
      <c r="E45" s="104">
        <v>-1413383648</v>
      </c>
      <c r="F45" s="104">
        <v>323859620</v>
      </c>
      <c r="G45" s="104">
        <f>+F45+G42+G43+G44+G83</f>
        <v>338461886</v>
      </c>
      <c r="H45" s="104">
        <f>+G45+H42+H43+H44+H83</f>
        <v>221501299</v>
      </c>
      <c r="I45" s="104">
        <f>+H45</f>
        <v>221501299</v>
      </c>
      <c r="J45" s="104">
        <f>+H45+J42+J43+J44+J83</f>
        <v>-17496172</v>
      </c>
      <c r="K45" s="104">
        <f>+J45+K42+K43+K44+K83</f>
        <v>-69554570</v>
      </c>
      <c r="L45" s="104">
        <f>+K45+L42+L43+L44+L83</f>
        <v>1627901</v>
      </c>
      <c r="M45" s="104">
        <f>+L45</f>
        <v>1627901</v>
      </c>
      <c r="N45" s="104">
        <f>+L45+N42+N43+N44+N83</f>
        <v>108472057</v>
      </c>
      <c r="O45" s="104">
        <f>+N45+O42+O43+O44+O83</f>
        <v>97829540</v>
      </c>
      <c r="P45" s="104">
        <f>+O45+P42+P43+P44+P83</f>
        <v>150176291</v>
      </c>
      <c r="Q45" s="104">
        <f>+P45</f>
        <v>150176291</v>
      </c>
      <c r="R45" s="104">
        <f>+P45+R42+R43+R44+R83</f>
        <v>110068171</v>
      </c>
      <c r="S45" s="104">
        <f>+R45+S42+S43+S44+S83</f>
        <v>4090896</v>
      </c>
      <c r="T45" s="104">
        <f>+S45+T42+T43+T44+T83</f>
        <v>-177338466</v>
      </c>
      <c r="U45" s="104">
        <f>+T45</f>
        <v>-177338466</v>
      </c>
      <c r="V45" s="104">
        <f>+U45</f>
        <v>-177338466</v>
      </c>
      <c r="W45" s="104">
        <f>+W83+W42+W43+W44</f>
        <v>-1413776698</v>
      </c>
      <c r="X45" s="104">
        <f>+V45-W45</f>
        <v>1236438232</v>
      </c>
      <c r="Y45" s="105">
        <f>+IF(W45&lt;&gt;0,+(X45/W45)*100,0)</f>
        <v>-87.45640197275341</v>
      </c>
      <c r="Z45" s="106">
        <v>-1413383648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98</v>
      </c>
      <c r="B47" s="119" t="s">
        <v>84</v>
      </c>
      <c r="C47" s="119"/>
      <c r="D47" s="120" t="s">
        <v>85</v>
      </c>
      <c r="E47" s="121" t="s">
        <v>86</v>
      </c>
      <c r="F47" s="122"/>
      <c r="G47" s="122"/>
      <c r="H47" s="122"/>
      <c r="I47" s="123" t="s">
        <v>87</v>
      </c>
      <c r="J47" s="122"/>
      <c r="K47" s="122"/>
      <c r="L47" s="122"/>
      <c r="M47" s="123" t="s">
        <v>88</v>
      </c>
      <c r="N47" s="124"/>
      <c r="O47" s="124"/>
      <c r="P47" s="124"/>
      <c r="Q47" s="123" t="s">
        <v>89</v>
      </c>
      <c r="R47" s="124"/>
      <c r="S47" s="124"/>
      <c r="T47" s="124"/>
      <c r="U47" s="123" t="s">
        <v>90</v>
      </c>
      <c r="V47" s="123" t="s">
        <v>91</v>
      </c>
      <c r="W47" s="123" t="s">
        <v>92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0.017162685770956164</v>
      </c>
      <c r="C59" s="9">
        <f t="shared" si="7"/>
        <v>0</v>
      </c>
      <c r="D59" s="2">
        <f t="shared" si="7"/>
        <v>0</v>
      </c>
      <c r="E59" s="10">
        <f t="shared" si="7"/>
        <v>-85.91783245254989</v>
      </c>
      <c r="F59" s="10">
        <f t="shared" si="7"/>
        <v>0</v>
      </c>
      <c r="G59" s="10">
        <f t="shared" si="7"/>
        <v>0</v>
      </c>
      <c r="H59" s="10">
        <f t="shared" si="7"/>
        <v>0.004856650562373154</v>
      </c>
      <c r="I59" s="10">
        <f t="shared" si="7"/>
        <v>0.0012170669386966538</v>
      </c>
      <c r="J59" s="10">
        <f t="shared" si="7"/>
        <v>0.0020386425621511904</v>
      </c>
      <c r="K59" s="10">
        <f t="shared" si="7"/>
        <v>0</v>
      </c>
      <c r="L59" s="10">
        <f t="shared" si="7"/>
        <v>0</v>
      </c>
      <c r="M59" s="10">
        <f t="shared" si="7"/>
        <v>0.0007159573216759043</v>
      </c>
      <c r="N59" s="10">
        <f t="shared" si="7"/>
        <v>0.011263228646573933</v>
      </c>
      <c r="O59" s="10">
        <f t="shared" si="7"/>
        <v>0.019145483089629333</v>
      </c>
      <c r="P59" s="10">
        <f t="shared" si="7"/>
        <v>0</v>
      </c>
      <c r="Q59" s="10">
        <f t="shared" si="7"/>
        <v>0.009810514090797697</v>
      </c>
      <c r="R59" s="10">
        <f t="shared" si="7"/>
        <v>0.00547774615870563</v>
      </c>
      <c r="S59" s="10">
        <f t="shared" si="7"/>
        <v>0</v>
      </c>
      <c r="T59" s="10">
        <f t="shared" si="7"/>
        <v>0</v>
      </c>
      <c r="U59" s="10">
        <f t="shared" si="7"/>
        <v>0.002855621785577507</v>
      </c>
      <c r="V59" s="10">
        <f t="shared" si="7"/>
        <v>0.0034476523029957342</v>
      </c>
      <c r="W59" s="10">
        <f t="shared" si="7"/>
        <v>-85.91783245254989</v>
      </c>
      <c r="X59" s="10">
        <f t="shared" si="7"/>
        <v>0</v>
      </c>
      <c r="Y59" s="10">
        <f t="shared" si="7"/>
        <v>0</v>
      </c>
      <c r="Z59" s="11">
        <f t="shared" si="7"/>
        <v>-85.91783245254989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30.317716452048373</v>
      </c>
      <c r="C61" s="12">
        <f t="shared" si="7"/>
        <v>0</v>
      </c>
      <c r="D61" s="3">
        <f t="shared" si="7"/>
        <v>0.04007777832832731</v>
      </c>
      <c r="E61" s="13">
        <f t="shared" si="7"/>
        <v>26.53579455600063</v>
      </c>
      <c r="F61" s="13">
        <f t="shared" si="7"/>
        <v>24.1197638574457</v>
      </c>
      <c r="G61" s="13">
        <f t="shared" si="7"/>
        <v>29.98517627864448</v>
      </c>
      <c r="H61" s="13">
        <f t="shared" si="7"/>
        <v>40.86270570705272</v>
      </c>
      <c r="I61" s="13">
        <f t="shared" si="7"/>
        <v>31.742927698060818</v>
      </c>
      <c r="J61" s="13">
        <f t="shared" si="7"/>
        <v>53.495059803017476</v>
      </c>
      <c r="K61" s="13">
        <f t="shared" si="7"/>
        <v>36.986416406988326</v>
      </c>
      <c r="L61" s="13">
        <f t="shared" si="7"/>
        <v>38.02195393773404</v>
      </c>
      <c r="M61" s="13">
        <f t="shared" si="7"/>
        <v>43.1222150850435</v>
      </c>
      <c r="N61" s="13">
        <f t="shared" si="7"/>
        <v>29.289135861134152</v>
      </c>
      <c r="O61" s="13">
        <f t="shared" si="7"/>
        <v>23.813547122712336</v>
      </c>
      <c r="P61" s="13">
        <f t="shared" si="7"/>
        <v>30.083916251016653</v>
      </c>
      <c r="Q61" s="13">
        <f t="shared" si="7"/>
        <v>27.610768300255174</v>
      </c>
      <c r="R61" s="13">
        <f t="shared" si="7"/>
        <v>26.143994996910102</v>
      </c>
      <c r="S61" s="13">
        <f t="shared" si="7"/>
        <v>48.38597833763638</v>
      </c>
      <c r="T61" s="13">
        <f t="shared" si="7"/>
        <v>23.7789691862872</v>
      </c>
      <c r="U61" s="13">
        <f t="shared" si="7"/>
        <v>30.18538206795712</v>
      </c>
      <c r="V61" s="13">
        <f t="shared" si="7"/>
        <v>33.10632547604209</v>
      </c>
      <c r="W61" s="13">
        <f t="shared" si="7"/>
        <v>26.53579455600063</v>
      </c>
      <c r="X61" s="13">
        <f t="shared" si="7"/>
        <v>0</v>
      </c>
      <c r="Y61" s="13">
        <f t="shared" si="7"/>
        <v>0</v>
      </c>
      <c r="Z61" s="14">
        <f t="shared" si="7"/>
        <v>26.53579455600063</v>
      </c>
    </row>
    <row r="62" spans="1:26" ht="12.75">
      <c r="A62" s="38" t="s">
        <v>67</v>
      </c>
      <c r="B62" s="12">
        <f t="shared" si="7"/>
        <v>2.171398519842603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1.931242098200163</v>
      </c>
      <c r="G62" s="13">
        <f t="shared" si="7"/>
        <v>1.1686645569840546</v>
      </c>
      <c r="H62" s="13">
        <f t="shared" si="7"/>
        <v>1.7602036404702186</v>
      </c>
      <c r="I62" s="13">
        <f t="shared" si="7"/>
        <v>1.6188031304977928</v>
      </c>
      <c r="J62" s="13">
        <f t="shared" si="7"/>
        <v>1.1735476572184897</v>
      </c>
      <c r="K62" s="13">
        <f t="shared" si="7"/>
        <v>1.1056154847109272</v>
      </c>
      <c r="L62" s="13">
        <f t="shared" si="7"/>
        <v>1.5830994009561679</v>
      </c>
      <c r="M62" s="13">
        <f t="shared" si="7"/>
        <v>1.2893712720609534</v>
      </c>
      <c r="N62" s="13">
        <f t="shared" si="7"/>
        <v>0.9752348131630515</v>
      </c>
      <c r="O62" s="13">
        <f t="shared" si="7"/>
        <v>1.081221267923813</v>
      </c>
      <c r="P62" s="13">
        <f t="shared" si="7"/>
        <v>1.120683997438178</v>
      </c>
      <c r="Q62" s="13">
        <f t="shared" si="7"/>
        <v>1.0548208423640213</v>
      </c>
      <c r="R62" s="13">
        <f t="shared" si="7"/>
        <v>0.40006387800114146</v>
      </c>
      <c r="S62" s="13">
        <f t="shared" si="7"/>
        <v>0.7280100723791861</v>
      </c>
      <c r="T62" s="13">
        <f t="shared" si="7"/>
        <v>0.8192849029210204</v>
      </c>
      <c r="U62" s="13">
        <f t="shared" si="7"/>
        <v>0.5969692778065363</v>
      </c>
      <c r="V62" s="13">
        <f t="shared" si="7"/>
        <v>1.129984486039362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-64.74523812459373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0.15019856049554062</v>
      </c>
      <c r="Q64" s="13">
        <f t="shared" si="7"/>
        <v>0.042582038643341924</v>
      </c>
      <c r="R64" s="13">
        <f t="shared" si="7"/>
        <v>0.011996071227442904</v>
      </c>
      <c r="S64" s="13">
        <f t="shared" si="7"/>
        <v>0.12461527217898342</v>
      </c>
      <c r="T64" s="13">
        <f t="shared" si="7"/>
        <v>0.30266250825792373</v>
      </c>
      <c r="U64" s="13">
        <f t="shared" si="7"/>
        <v>0.11147670974165315</v>
      </c>
      <c r="V64" s="13">
        <f t="shared" si="7"/>
        <v>0.0417337429818856</v>
      </c>
      <c r="W64" s="13">
        <f t="shared" si="7"/>
        <v>-64.74523812459373</v>
      </c>
      <c r="X64" s="13">
        <f t="shared" si="7"/>
        <v>0</v>
      </c>
      <c r="Y64" s="13">
        <f t="shared" si="7"/>
        <v>0</v>
      </c>
      <c r="Z64" s="14">
        <f t="shared" si="7"/>
        <v>-64.74523812459373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187202635</v>
      </c>
      <c r="C68" s="18">
        <v>0</v>
      </c>
      <c r="D68" s="19">
        <v>288520032</v>
      </c>
      <c r="E68" s="20">
        <v>224520003</v>
      </c>
      <c r="F68" s="20">
        <v>32936150</v>
      </c>
      <c r="G68" s="20">
        <v>16939136</v>
      </c>
      <c r="H68" s="20">
        <v>16678161</v>
      </c>
      <c r="I68" s="20">
        <v>66553447</v>
      </c>
      <c r="J68" s="20">
        <v>16236294</v>
      </c>
      <c r="K68" s="20">
        <v>13570372</v>
      </c>
      <c r="L68" s="20">
        <v>16425140</v>
      </c>
      <c r="M68" s="20">
        <v>46231806</v>
      </c>
      <c r="N68" s="20">
        <v>16158777</v>
      </c>
      <c r="O68" s="20">
        <v>16296272</v>
      </c>
      <c r="P68" s="20">
        <v>17899091</v>
      </c>
      <c r="Q68" s="20">
        <v>50354140</v>
      </c>
      <c r="R68" s="20">
        <v>40199015</v>
      </c>
      <c r="S68" s="20">
        <v>18546077</v>
      </c>
      <c r="T68" s="20">
        <v>18365960</v>
      </c>
      <c r="U68" s="20">
        <v>77111052</v>
      </c>
      <c r="V68" s="20">
        <v>240250445</v>
      </c>
      <c r="W68" s="20">
        <v>224520003</v>
      </c>
      <c r="X68" s="20">
        <v>0</v>
      </c>
      <c r="Y68" s="19">
        <v>0</v>
      </c>
      <c r="Z68" s="22">
        <v>224520003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569323083</v>
      </c>
      <c r="C70" s="18">
        <v>0</v>
      </c>
      <c r="D70" s="19">
        <v>837950640</v>
      </c>
      <c r="E70" s="20">
        <v>707358348</v>
      </c>
      <c r="F70" s="20">
        <v>61659704</v>
      </c>
      <c r="G70" s="20">
        <v>67502618</v>
      </c>
      <c r="H70" s="20">
        <v>64551445</v>
      </c>
      <c r="I70" s="20">
        <v>193713767</v>
      </c>
      <c r="J70" s="20">
        <v>53217716</v>
      </c>
      <c r="K70" s="20">
        <v>48846649</v>
      </c>
      <c r="L70" s="20">
        <v>49469212</v>
      </c>
      <c r="M70" s="20">
        <v>151533577</v>
      </c>
      <c r="N70" s="20">
        <v>50287612</v>
      </c>
      <c r="O70" s="20">
        <v>55643550</v>
      </c>
      <c r="P70" s="20">
        <v>51306987</v>
      </c>
      <c r="Q70" s="20">
        <v>157238149</v>
      </c>
      <c r="R70" s="20">
        <v>48872198</v>
      </c>
      <c r="S70" s="20">
        <v>30021747</v>
      </c>
      <c r="T70" s="20">
        <v>54461402</v>
      </c>
      <c r="U70" s="20">
        <v>133355347</v>
      </c>
      <c r="V70" s="20">
        <v>635840840</v>
      </c>
      <c r="W70" s="20">
        <v>707358348</v>
      </c>
      <c r="X70" s="20">
        <v>0</v>
      </c>
      <c r="Y70" s="19">
        <v>0</v>
      </c>
      <c r="Z70" s="22">
        <v>707358348</v>
      </c>
    </row>
    <row r="71" spans="1:26" ht="12.75" hidden="1">
      <c r="A71" s="38" t="s">
        <v>67</v>
      </c>
      <c r="B71" s="18">
        <v>289658114</v>
      </c>
      <c r="C71" s="18">
        <v>0</v>
      </c>
      <c r="D71" s="19">
        <v>331743528</v>
      </c>
      <c r="E71" s="20">
        <v>340385994</v>
      </c>
      <c r="F71" s="20">
        <v>26647410</v>
      </c>
      <c r="G71" s="20">
        <v>27868647</v>
      </c>
      <c r="H71" s="20">
        <v>29837684</v>
      </c>
      <c r="I71" s="20">
        <v>84353741</v>
      </c>
      <c r="J71" s="20">
        <v>26948373</v>
      </c>
      <c r="K71" s="20">
        <v>25893722</v>
      </c>
      <c r="L71" s="20">
        <v>26825416</v>
      </c>
      <c r="M71" s="20">
        <v>79667511</v>
      </c>
      <c r="N71" s="20">
        <v>26046240</v>
      </c>
      <c r="O71" s="20">
        <v>18990100</v>
      </c>
      <c r="P71" s="20">
        <v>23861142</v>
      </c>
      <c r="Q71" s="20">
        <v>68897482</v>
      </c>
      <c r="R71" s="20">
        <v>42837909</v>
      </c>
      <c r="S71" s="20">
        <v>26029997</v>
      </c>
      <c r="T71" s="20">
        <v>22598610</v>
      </c>
      <c r="U71" s="20">
        <v>91466516</v>
      </c>
      <c r="V71" s="20">
        <v>324385250</v>
      </c>
      <c r="W71" s="20">
        <v>340385994</v>
      </c>
      <c r="X71" s="20">
        <v>0</v>
      </c>
      <c r="Y71" s="19">
        <v>0</v>
      </c>
      <c r="Z71" s="22">
        <v>340385994</v>
      </c>
    </row>
    <row r="72" spans="1:26" ht="12.75" hidden="1">
      <c r="A72" s="38" t="s">
        <v>68</v>
      </c>
      <c r="B72" s="18">
        <v>83177508</v>
      </c>
      <c r="C72" s="18">
        <v>0</v>
      </c>
      <c r="D72" s="19">
        <v>55885500</v>
      </c>
      <c r="E72" s="20">
        <v>73041998</v>
      </c>
      <c r="F72" s="20">
        <v>5841827</v>
      </c>
      <c r="G72" s="20">
        <v>5145078</v>
      </c>
      <c r="H72" s="20">
        <v>5051130</v>
      </c>
      <c r="I72" s="20">
        <v>16038035</v>
      </c>
      <c r="J72" s="20">
        <v>6022200</v>
      </c>
      <c r="K72" s="20">
        <v>7579151</v>
      </c>
      <c r="L72" s="20">
        <v>7603992</v>
      </c>
      <c r="M72" s="20">
        <v>21205343</v>
      </c>
      <c r="N72" s="20">
        <v>18820</v>
      </c>
      <c r="O72" s="20">
        <v>5127013</v>
      </c>
      <c r="P72" s="20">
        <v>4201005</v>
      </c>
      <c r="Q72" s="20">
        <v>9346838</v>
      </c>
      <c r="R72" s="20">
        <v>13978308</v>
      </c>
      <c r="S72" s="20">
        <v>5099902</v>
      </c>
      <c r="T72" s="20">
        <v>555859</v>
      </c>
      <c r="U72" s="20">
        <v>19634069</v>
      </c>
      <c r="V72" s="20">
        <v>66224285</v>
      </c>
      <c r="W72" s="20">
        <v>73041998</v>
      </c>
      <c r="X72" s="20">
        <v>0</v>
      </c>
      <c r="Y72" s="19">
        <v>0</v>
      </c>
      <c r="Z72" s="22">
        <v>73041998</v>
      </c>
    </row>
    <row r="73" spans="1:26" ht="12.75" hidden="1">
      <c r="A73" s="38" t="s">
        <v>69</v>
      </c>
      <c r="B73" s="18">
        <v>77134392</v>
      </c>
      <c r="C73" s="18">
        <v>0</v>
      </c>
      <c r="D73" s="19">
        <v>65379444</v>
      </c>
      <c r="E73" s="20">
        <v>76078534</v>
      </c>
      <c r="F73" s="20">
        <v>6998672</v>
      </c>
      <c r="G73" s="20">
        <v>6999788</v>
      </c>
      <c r="H73" s="20">
        <v>6851935</v>
      </c>
      <c r="I73" s="20">
        <v>20850395</v>
      </c>
      <c r="J73" s="20">
        <v>7044732</v>
      </c>
      <c r="K73" s="20">
        <v>6947399</v>
      </c>
      <c r="L73" s="20">
        <v>6901040</v>
      </c>
      <c r="M73" s="20">
        <v>20893171</v>
      </c>
      <c r="N73" s="20">
        <v>6876308</v>
      </c>
      <c r="O73" s="20">
        <v>7013742</v>
      </c>
      <c r="P73" s="20">
        <v>5496058</v>
      </c>
      <c r="Q73" s="20">
        <v>19386108</v>
      </c>
      <c r="R73" s="20">
        <v>12662479</v>
      </c>
      <c r="S73" s="20">
        <v>5897351</v>
      </c>
      <c r="T73" s="20">
        <v>6183455</v>
      </c>
      <c r="U73" s="20">
        <v>24743285</v>
      </c>
      <c r="V73" s="20">
        <v>85872959</v>
      </c>
      <c r="W73" s="20">
        <v>76078534</v>
      </c>
      <c r="X73" s="20">
        <v>0</v>
      </c>
      <c r="Y73" s="19">
        <v>0</v>
      </c>
      <c r="Z73" s="22">
        <v>76078534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-14183692</v>
      </c>
      <c r="C75" s="27">
        <v>0</v>
      </c>
      <c r="D75" s="28">
        <v>37886076</v>
      </c>
      <c r="E75" s="29">
        <v>37886076</v>
      </c>
      <c r="F75" s="29">
        <v>0</v>
      </c>
      <c r="G75" s="29">
        <v>0</v>
      </c>
      <c r="H75" s="29">
        <v>3549493</v>
      </c>
      <c r="I75" s="29">
        <v>3549493</v>
      </c>
      <c r="J75" s="29">
        <v>3589892</v>
      </c>
      <c r="K75" s="29">
        <v>765470</v>
      </c>
      <c r="L75" s="29">
        <v>3683870</v>
      </c>
      <c r="M75" s="29">
        <v>8039232</v>
      </c>
      <c r="N75" s="29">
        <v>3856167</v>
      </c>
      <c r="O75" s="29">
        <v>3447451</v>
      </c>
      <c r="P75" s="29">
        <v>3790982</v>
      </c>
      <c r="Q75" s="29">
        <v>11094600</v>
      </c>
      <c r="R75" s="29">
        <v>4198833</v>
      </c>
      <c r="S75" s="29">
        <v>4296532</v>
      </c>
      <c r="T75" s="29">
        <v>3074477</v>
      </c>
      <c r="U75" s="29">
        <v>11569842</v>
      </c>
      <c r="V75" s="29">
        <v>34253167</v>
      </c>
      <c r="W75" s="29">
        <v>37886076</v>
      </c>
      <c r="X75" s="29">
        <v>0</v>
      </c>
      <c r="Y75" s="28">
        <v>0</v>
      </c>
      <c r="Z75" s="30">
        <v>37886076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32129</v>
      </c>
      <c r="C77" s="18">
        <v>0</v>
      </c>
      <c r="D77" s="19">
        <v>0</v>
      </c>
      <c r="E77" s="20">
        <v>-192902720</v>
      </c>
      <c r="F77" s="20">
        <v>0</v>
      </c>
      <c r="G77" s="20">
        <v>0</v>
      </c>
      <c r="H77" s="20">
        <v>810</v>
      </c>
      <c r="I77" s="20">
        <v>810</v>
      </c>
      <c r="J77" s="20">
        <v>331</v>
      </c>
      <c r="K77" s="20">
        <v>0</v>
      </c>
      <c r="L77" s="20">
        <v>0</v>
      </c>
      <c r="M77" s="20">
        <v>331</v>
      </c>
      <c r="N77" s="20">
        <v>1820</v>
      </c>
      <c r="O77" s="20">
        <v>3120</v>
      </c>
      <c r="P77" s="20">
        <v>0</v>
      </c>
      <c r="Q77" s="20">
        <v>4940</v>
      </c>
      <c r="R77" s="20">
        <v>2202</v>
      </c>
      <c r="S77" s="20">
        <v>0</v>
      </c>
      <c r="T77" s="20">
        <v>0</v>
      </c>
      <c r="U77" s="20">
        <v>2202</v>
      </c>
      <c r="V77" s="20">
        <v>8283</v>
      </c>
      <c r="W77" s="20">
        <v>-192902720</v>
      </c>
      <c r="X77" s="20">
        <v>0</v>
      </c>
      <c r="Y77" s="19">
        <v>0</v>
      </c>
      <c r="Z77" s="22">
        <v>-192902720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172605758</v>
      </c>
      <c r="C79" s="18">
        <v>0</v>
      </c>
      <c r="D79" s="19">
        <v>335832</v>
      </c>
      <c r="E79" s="20">
        <v>187703158</v>
      </c>
      <c r="F79" s="20">
        <v>14872175</v>
      </c>
      <c r="G79" s="20">
        <v>20240779</v>
      </c>
      <c r="H79" s="20">
        <v>26377467</v>
      </c>
      <c r="I79" s="20">
        <v>61490421</v>
      </c>
      <c r="J79" s="20">
        <v>28468849</v>
      </c>
      <c r="K79" s="20">
        <v>18066625</v>
      </c>
      <c r="L79" s="20">
        <v>18809161</v>
      </c>
      <c r="M79" s="20">
        <v>65344635</v>
      </c>
      <c r="N79" s="20">
        <v>14728807</v>
      </c>
      <c r="O79" s="20">
        <v>13250703</v>
      </c>
      <c r="P79" s="20">
        <v>15435151</v>
      </c>
      <c r="Q79" s="20">
        <v>43414661</v>
      </c>
      <c r="R79" s="20">
        <v>12777145</v>
      </c>
      <c r="S79" s="20">
        <v>14526316</v>
      </c>
      <c r="T79" s="20">
        <v>12950360</v>
      </c>
      <c r="U79" s="20">
        <v>40253821</v>
      </c>
      <c r="V79" s="20">
        <v>210503538</v>
      </c>
      <c r="W79" s="20">
        <v>187703158</v>
      </c>
      <c r="X79" s="20">
        <v>0</v>
      </c>
      <c r="Y79" s="19">
        <v>0</v>
      </c>
      <c r="Z79" s="22">
        <v>187703158</v>
      </c>
    </row>
    <row r="80" spans="1:26" ht="12.75" hidden="1">
      <c r="A80" s="38" t="s">
        <v>67</v>
      </c>
      <c r="B80" s="18">
        <v>6289632</v>
      </c>
      <c r="C80" s="18">
        <v>0</v>
      </c>
      <c r="D80" s="19">
        <v>0</v>
      </c>
      <c r="E80" s="20">
        <v>0</v>
      </c>
      <c r="F80" s="20">
        <v>514626</v>
      </c>
      <c r="G80" s="20">
        <v>325691</v>
      </c>
      <c r="H80" s="20">
        <v>525204</v>
      </c>
      <c r="I80" s="20">
        <v>1365521</v>
      </c>
      <c r="J80" s="20">
        <v>316252</v>
      </c>
      <c r="K80" s="20">
        <v>286285</v>
      </c>
      <c r="L80" s="20">
        <v>424673</v>
      </c>
      <c r="M80" s="20">
        <v>1027210</v>
      </c>
      <c r="N80" s="20">
        <v>254012</v>
      </c>
      <c r="O80" s="20">
        <v>205325</v>
      </c>
      <c r="P80" s="20">
        <v>267408</v>
      </c>
      <c r="Q80" s="20">
        <v>726745</v>
      </c>
      <c r="R80" s="20">
        <v>171379</v>
      </c>
      <c r="S80" s="20">
        <v>189501</v>
      </c>
      <c r="T80" s="20">
        <v>185147</v>
      </c>
      <c r="U80" s="20">
        <v>546027</v>
      </c>
      <c r="V80" s="20">
        <v>3665503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-49257228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8255</v>
      </c>
      <c r="Q82" s="20">
        <v>8255</v>
      </c>
      <c r="R82" s="20">
        <v>1519</v>
      </c>
      <c r="S82" s="20">
        <v>7349</v>
      </c>
      <c r="T82" s="20">
        <v>18715</v>
      </c>
      <c r="U82" s="20">
        <v>27583</v>
      </c>
      <c r="V82" s="20">
        <v>35838</v>
      </c>
      <c r="W82" s="20">
        <v>-49257228</v>
      </c>
      <c r="X82" s="20">
        <v>0</v>
      </c>
      <c r="Y82" s="19">
        <v>0</v>
      </c>
      <c r="Z82" s="22">
        <v>-49257228</v>
      </c>
    </row>
    <row r="83" spans="1:26" ht="12.75" hidden="1">
      <c r="A83" s="38"/>
      <c r="B83" s="18">
        <v>55987328</v>
      </c>
      <c r="C83" s="18"/>
      <c r="D83" s="19">
        <v>97233195</v>
      </c>
      <c r="E83" s="20">
        <v>121919923</v>
      </c>
      <c r="F83" s="20">
        <v>34168025</v>
      </c>
      <c r="G83" s="20"/>
      <c r="H83" s="20"/>
      <c r="I83" s="20">
        <v>34168025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34168025</v>
      </c>
      <c r="W83" s="20">
        <v>130652777</v>
      </c>
      <c r="X83" s="20"/>
      <c r="Y83" s="19"/>
      <c r="Z83" s="22">
        <v>121919923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592096</v>
      </c>
      <c r="C6" s="18">
        <v>0</v>
      </c>
      <c r="D6" s="58">
        <v>0</v>
      </c>
      <c r="E6" s="59">
        <v>0</v>
      </c>
      <c r="F6" s="59">
        <v>0</v>
      </c>
      <c r="G6" s="59">
        <v>3240</v>
      </c>
      <c r="H6" s="59">
        <v>3240</v>
      </c>
      <c r="I6" s="59">
        <v>6480</v>
      </c>
      <c r="J6" s="59">
        <v>0</v>
      </c>
      <c r="K6" s="59">
        <v>3240</v>
      </c>
      <c r="L6" s="59">
        <v>-7327807</v>
      </c>
      <c r="M6" s="59">
        <v>-7324567</v>
      </c>
      <c r="N6" s="59">
        <v>67791</v>
      </c>
      <c r="O6" s="59">
        <v>38487</v>
      </c>
      <c r="P6" s="59">
        <v>3240</v>
      </c>
      <c r="Q6" s="59">
        <v>109518</v>
      </c>
      <c r="R6" s="59">
        <v>3240</v>
      </c>
      <c r="S6" s="59">
        <v>3240</v>
      </c>
      <c r="T6" s="59">
        <v>-1579293</v>
      </c>
      <c r="U6" s="59">
        <v>-1572813</v>
      </c>
      <c r="V6" s="59">
        <v>-8781382</v>
      </c>
      <c r="W6" s="59">
        <v>0</v>
      </c>
      <c r="X6" s="59">
        <v>-8781382</v>
      </c>
      <c r="Y6" s="60">
        <v>0</v>
      </c>
      <c r="Z6" s="61">
        <v>0</v>
      </c>
    </row>
    <row r="7" spans="1:26" ht="12.75">
      <c r="A7" s="57" t="s">
        <v>33</v>
      </c>
      <c r="B7" s="18">
        <v>947914</v>
      </c>
      <c r="C7" s="18">
        <v>0</v>
      </c>
      <c r="D7" s="58">
        <v>0</v>
      </c>
      <c r="E7" s="59">
        <v>120000</v>
      </c>
      <c r="F7" s="59">
        <v>505</v>
      </c>
      <c r="G7" s="59">
        <v>37926</v>
      </c>
      <c r="H7" s="59">
        <v>330831</v>
      </c>
      <c r="I7" s="59">
        <v>369262</v>
      </c>
      <c r="J7" s="59">
        <v>844</v>
      </c>
      <c r="K7" s="59">
        <v>41066</v>
      </c>
      <c r="L7" s="59">
        <v>86625</v>
      </c>
      <c r="M7" s="59">
        <v>128535</v>
      </c>
      <c r="N7" s="59">
        <v>72422</v>
      </c>
      <c r="O7" s="59">
        <v>35495</v>
      </c>
      <c r="P7" s="59">
        <v>44818</v>
      </c>
      <c r="Q7" s="59">
        <v>152735</v>
      </c>
      <c r="R7" s="59">
        <v>43442</v>
      </c>
      <c r="S7" s="59">
        <v>36097</v>
      </c>
      <c r="T7" s="59">
        <v>245349</v>
      </c>
      <c r="U7" s="59">
        <v>324888</v>
      </c>
      <c r="V7" s="59">
        <v>975420</v>
      </c>
      <c r="W7" s="59">
        <v>120000</v>
      </c>
      <c r="X7" s="59">
        <v>855420</v>
      </c>
      <c r="Y7" s="60">
        <v>712.85</v>
      </c>
      <c r="Z7" s="61">
        <v>120000</v>
      </c>
    </row>
    <row r="8" spans="1:26" ht="12.75">
      <c r="A8" s="57" t="s">
        <v>34</v>
      </c>
      <c r="B8" s="18">
        <v>284078777</v>
      </c>
      <c r="C8" s="18">
        <v>0</v>
      </c>
      <c r="D8" s="58">
        <v>207828000</v>
      </c>
      <c r="E8" s="59">
        <v>209623990</v>
      </c>
      <c r="F8" s="59">
        <v>72763000</v>
      </c>
      <c r="G8" s="59">
        <v>920200</v>
      </c>
      <c r="H8" s="59">
        <v>1671710</v>
      </c>
      <c r="I8" s="59">
        <v>75354910</v>
      </c>
      <c r="J8" s="59">
        <v>0</v>
      </c>
      <c r="K8" s="59">
        <v>5784135</v>
      </c>
      <c r="L8" s="59">
        <v>74532480</v>
      </c>
      <c r="M8" s="59">
        <v>80316615</v>
      </c>
      <c r="N8" s="59">
        <v>21866</v>
      </c>
      <c r="O8" s="59">
        <v>0</v>
      </c>
      <c r="P8" s="59">
        <v>52199000</v>
      </c>
      <c r="Q8" s="59">
        <v>52220866</v>
      </c>
      <c r="R8" s="59">
        <v>0</v>
      </c>
      <c r="S8" s="59">
        <v>22127385</v>
      </c>
      <c r="T8" s="59">
        <v>307800</v>
      </c>
      <c r="U8" s="59">
        <v>22435185</v>
      </c>
      <c r="V8" s="59">
        <v>230327576</v>
      </c>
      <c r="W8" s="59">
        <v>209623990</v>
      </c>
      <c r="X8" s="59">
        <v>20703586</v>
      </c>
      <c r="Y8" s="60">
        <v>9.88</v>
      </c>
      <c r="Z8" s="61">
        <v>209623990</v>
      </c>
    </row>
    <row r="9" spans="1:26" ht="12.75">
      <c r="A9" s="57" t="s">
        <v>35</v>
      </c>
      <c r="B9" s="18">
        <v>3715567</v>
      </c>
      <c r="C9" s="18">
        <v>0</v>
      </c>
      <c r="D9" s="58">
        <v>19972768</v>
      </c>
      <c r="E9" s="59">
        <v>10502461</v>
      </c>
      <c r="F9" s="59">
        <v>111518</v>
      </c>
      <c r="G9" s="59">
        <v>552546</v>
      </c>
      <c r="H9" s="59">
        <v>1680070</v>
      </c>
      <c r="I9" s="59">
        <v>2344134</v>
      </c>
      <c r="J9" s="59">
        <v>465955</v>
      </c>
      <c r="K9" s="59">
        <v>555123</v>
      </c>
      <c r="L9" s="59">
        <v>298341</v>
      </c>
      <c r="M9" s="59">
        <v>1319419</v>
      </c>
      <c r="N9" s="59">
        <v>182470</v>
      </c>
      <c r="O9" s="59">
        <v>2749702</v>
      </c>
      <c r="P9" s="59">
        <v>268678</v>
      </c>
      <c r="Q9" s="59">
        <v>3200850</v>
      </c>
      <c r="R9" s="59">
        <v>133709</v>
      </c>
      <c r="S9" s="59">
        <v>96581</v>
      </c>
      <c r="T9" s="59">
        <v>409615</v>
      </c>
      <c r="U9" s="59">
        <v>639905</v>
      </c>
      <c r="V9" s="59">
        <v>7504308</v>
      </c>
      <c r="W9" s="59">
        <v>10502461</v>
      </c>
      <c r="X9" s="59">
        <v>-2998153</v>
      </c>
      <c r="Y9" s="60">
        <v>-28.55</v>
      </c>
      <c r="Z9" s="61">
        <v>10502461</v>
      </c>
    </row>
    <row r="10" spans="1:26" ht="20.25">
      <c r="A10" s="62" t="s">
        <v>93</v>
      </c>
      <c r="B10" s="63">
        <f>SUM(B5:B9)</f>
        <v>289334354</v>
      </c>
      <c r="C10" s="63">
        <f>SUM(C5:C9)</f>
        <v>0</v>
      </c>
      <c r="D10" s="64">
        <f aca="true" t="shared" si="0" ref="D10:Z10">SUM(D5:D9)</f>
        <v>227800768</v>
      </c>
      <c r="E10" s="65">
        <f t="shared" si="0"/>
        <v>220246451</v>
      </c>
      <c r="F10" s="65">
        <f t="shared" si="0"/>
        <v>72875023</v>
      </c>
      <c r="G10" s="65">
        <f t="shared" si="0"/>
        <v>1513912</v>
      </c>
      <c r="H10" s="65">
        <f t="shared" si="0"/>
        <v>3685851</v>
      </c>
      <c r="I10" s="65">
        <f t="shared" si="0"/>
        <v>78074786</v>
      </c>
      <c r="J10" s="65">
        <f t="shared" si="0"/>
        <v>466799</v>
      </c>
      <c r="K10" s="65">
        <f t="shared" si="0"/>
        <v>6383564</v>
      </c>
      <c r="L10" s="65">
        <f t="shared" si="0"/>
        <v>67589639</v>
      </c>
      <c r="M10" s="65">
        <f t="shared" si="0"/>
        <v>74440002</v>
      </c>
      <c r="N10" s="65">
        <f t="shared" si="0"/>
        <v>344549</v>
      </c>
      <c r="O10" s="65">
        <f t="shared" si="0"/>
        <v>2823684</v>
      </c>
      <c r="P10" s="65">
        <f t="shared" si="0"/>
        <v>52515736</v>
      </c>
      <c r="Q10" s="65">
        <f t="shared" si="0"/>
        <v>55683969</v>
      </c>
      <c r="R10" s="65">
        <f t="shared" si="0"/>
        <v>180391</v>
      </c>
      <c r="S10" s="65">
        <f t="shared" si="0"/>
        <v>22263303</v>
      </c>
      <c r="T10" s="65">
        <f t="shared" si="0"/>
        <v>-616529</v>
      </c>
      <c r="U10" s="65">
        <f t="shared" si="0"/>
        <v>21827165</v>
      </c>
      <c r="V10" s="65">
        <f t="shared" si="0"/>
        <v>230025922</v>
      </c>
      <c r="W10" s="65">
        <f t="shared" si="0"/>
        <v>220246451</v>
      </c>
      <c r="X10" s="65">
        <f t="shared" si="0"/>
        <v>9779471</v>
      </c>
      <c r="Y10" s="66">
        <f>+IF(W10&lt;&gt;0,(X10/W10)*100,0)</f>
        <v>4.440239992788805</v>
      </c>
      <c r="Z10" s="67">
        <f t="shared" si="0"/>
        <v>220246451</v>
      </c>
    </row>
    <row r="11" spans="1:26" ht="12.75">
      <c r="A11" s="57" t="s">
        <v>36</v>
      </c>
      <c r="B11" s="18">
        <v>176193635</v>
      </c>
      <c r="C11" s="18">
        <v>0</v>
      </c>
      <c r="D11" s="58">
        <v>180353673</v>
      </c>
      <c r="E11" s="59">
        <v>185750520</v>
      </c>
      <c r="F11" s="59">
        <v>16305777</v>
      </c>
      <c r="G11" s="59">
        <v>14745621</v>
      </c>
      <c r="H11" s="59">
        <v>14727250</v>
      </c>
      <c r="I11" s="59">
        <v>45778648</v>
      </c>
      <c r="J11" s="59">
        <v>15041559</v>
      </c>
      <c r="K11" s="59">
        <v>14850323</v>
      </c>
      <c r="L11" s="59">
        <v>15125343</v>
      </c>
      <c r="M11" s="59">
        <v>45017225</v>
      </c>
      <c r="N11" s="59">
        <v>14578291</v>
      </c>
      <c r="O11" s="59">
        <v>120100</v>
      </c>
      <c r="P11" s="59">
        <v>28815621</v>
      </c>
      <c r="Q11" s="59">
        <v>43514012</v>
      </c>
      <c r="R11" s="59">
        <v>14930440</v>
      </c>
      <c r="S11" s="59">
        <v>14531555</v>
      </c>
      <c r="T11" s="59">
        <v>15158155</v>
      </c>
      <c r="U11" s="59">
        <v>44620150</v>
      </c>
      <c r="V11" s="59">
        <v>178930035</v>
      </c>
      <c r="W11" s="59">
        <v>185750520</v>
      </c>
      <c r="X11" s="59">
        <v>-6820485</v>
      </c>
      <c r="Y11" s="60">
        <v>-3.67</v>
      </c>
      <c r="Z11" s="61">
        <v>185750520</v>
      </c>
    </row>
    <row r="12" spans="1:26" ht="12.75">
      <c r="A12" s="57" t="s">
        <v>37</v>
      </c>
      <c r="B12" s="18">
        <v>13020091</v>
      </c>
      <c r="C12" s="18">
        <v>0</v>
      </c>
      <c r="D12" s="58">
        <v>14642659</v>
      </c>
      <c r="E12" s="59">
        <v>13096991</v>
      </c>
      <c r="F12" s="59">
        <v>1002206</v>
      </c>
      <c r="G12" s="59">
        <v>1133152</v>
      </c>
      <c r="H12" s="59">
        <v>1092244</v>
      </c>
      <c r="I12" s="59">
        <v>3227602</v>
      </c>
      <c r="J12" s="59">
        <v>1113664</v>
      </c>
      <c r="K12" s="59">
        <v>1127944</v>
      </c>
      <c r="L12" s="59">
        <v>1107123</v>
      </c>
      <c r="M12" s="59">
        <v>3348731</v>
      </c>
      <c r="N12" s="59">
        <v>1114198</v>
      </c>
      <c r="O12" s="59">
        <v>0</v>
      </c>
      <c r="P12" s="59">
        <v>2230566</v>
      </c>
      <c r="Q12" s="59">
        <v>3344764</v>
      </c>
      <c r="R12" s="59">
        <v>1098963</v>
      </c>
      <c r="S12" s="59">
        <v>1075677</v>
      </c>
      <c r="T12" s="59">
        <v>1075677</v>
      </c>
      <c r="U12" s="59">
        <v>3250317</v>
      </c>
      <c r="V12" s="59">
        <v>13171414</v>
      </c>
      <c r="W12" s="59">
        <v>13096991</v>
      </c>
      <c r="X12" s="59">
        <v>74423</v>
      </c>
      <c r="Y12" s="60">
        <v>0.57</v>
      </c>
      <c r="Z12" s="61">
        <v>13096991</v>
      </c>
    </row>
    <row r="13" spans="1:26" ht="12.75">
      <c r="A13" s="57" t="s">
        <v>94</v>
      </c>
      <c r="B13" s="18">
        <v>7205520</v>
      </c>
      <c r="C13" s="18">
        <v>0</v>
      </c>
      <c r="D13" s="58">
        <v>7000271</v>
      </c>
      <c r="E13" s="59">
        <v>7000271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7000271</v>
      </c>
      <c r="X13" s="59">
        <v>-7000271</v>
      </c>
      <c r="Y13" s="60">
        <v>-100</v>
      </c>
      <c r="Z13" s="61">
        <v>7000271</v>
      </c>
    </row>
    <row r="14" spans="1:26" ht="12.75">
      <c r="A14" s="57" t="s">
        <v>38</v>
      </c>
      <c r="B14" s="18">
        <v>3706533</v>
      </c>
      <c r="C14" s="18">
        <v>0</v>
      </c>
      <c r="D14" s="58">
        <v>1564239</v>
      </c>
      <c r="E14" s="59">
        <v>1594239</v>
      </c>
      <c r="F14" s="59">
        <v>77400</v>
      </c>
      <c r="G14" s="59">
        <v>0</v>
      </c>
      <c r="H14" s="59">
        <v>385992</v>
      </c>
      <c r="I14" s="59">
        <v>463392</v>
      </c>
      <c r="J14" s="59">
        <v>0</v>
      </c>
      <c r="K14" s="59">
        <v>0</v>
      </c>
      <c r="L14" s="59">
        <v>26678</v>
      </c>
      <c r="M14" s="59">
        <v>26678</v>
      </c>
      <c r="N14" s="59">
        <v>50900</v>
      </c>
      <c r="O14" s="59">
        <v>2958</v>
      </c>
      <c r="P14" s="59">
        <v>0</v>
      </c>
      <c r="Q14" s="59">
        <v>53858</v>
      </c>
      <c r="R14" s="59">
        <v>0</v>
      </c>
      <c r="S14" s="59">
        <v>0</v>
      </c>
      <c r="T14" s="59">
        <v>0</v>
      </c>
      <c r="U14" s="59">
        <v>0</v>
      </c>
      <c r="V14" s="59">
        <v>543928</v>
      </c>
      <c r="W14" s="59">
        <v>1594239</v>
      </c>
      <c r="X14" s="59">
        <v>-1050311</v>
      </c>
      <c r="Y14" s="60">
        <v>-65.88</v>
      </c>
      <c r="Z14" s="61">
        <v>1594239</v>
      </c>
    </row>
    <row r="15" spans="1:26" ht="12.75">
      <c r="A15" s="57" t="s">
        <v>39</v>
      </c>
      <c r="B15" s="18">
        <v>166331</v>
      </c>
      <c r="C15" s="18">
        <v>0</v>
      </c>
      <c r="D15" s="58">
        <v>200000</v>
      </c>
      <c r="E15" s="59">
        <v>200000</v>
      </c>
      <c r="F15" s="59">
        <v>3477</v>
      </c>
      <c r="G15" s="59">
        <v>0</v>
      </c>
      <c r="H15" s="59">
        <v>16535</v>
      </c>
      <c r="I15" s="59">
        <v>20012</v>
      </c>
      <c r="J15" s="59">
        <v>9241</v>
      </c>
      <c r="K15" s="59">
        <v>8311</v>
      </c>
      <c r="L15" s="59">
        <v>33245</v>
      </c>
      <c r="M15" s="59">
        <v>50797</v>
      </c>
      <c r="N15" s="59">
        <v>21543</v>
      </c>
      <c r="O15" s="59">
        <v>2857</v>
      </c>
      <c r="P15" s="59">
        <v>13843</v>
      </c>
      <c r="Q15" s="59">
        <v>38243</v>
      </c>
      <c r="R15" s="59">
        <v>0</v>
      </c>
      <c r="S15" s="59">
        <v>13572</v>
      </c>
      <c r="T15" s="59">
        <v>31072</v>
      </c>
      <c r="U15" s="59">
        <v>44644</v>
      </c>
      <c r="V15" s="59">
        <v>153696</v>
      </c>
      <c r="W15" s="59">
        <v>200000</v>
      </c>
      <c r="X15" s="59">
        <v>-46304</v>
      </c>
      <c r="Y15" s="60">
        <v>-23.15</v>
      </c>
      <c r="Z15" s="61">
        <v>200000</v>
      </c>
    </row>
    <row r="16" spans="1:26" ht="12.75">
      <c r="A16" s="57" t="s">
        <v>34</v>
      </c>
      <c r="B16" s="18">
        <v>12141800</v>
      </c>
      <c r="C16" s="18">
        <v>0</v>
      </c>
      <c r="D16" s="58">
        <v>12640200</v>
      </c>
      <c r="E16" s="59">
        <v>8248000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4701360</v>
      </c>
      <c r="M16" s="59">
        <v>4701360</v>
      </c>
      <c r="N16" s="59">
        <v>0</v>
      </c>
      <c r="O16" s="59">
        <v>0</v>
      </c>
      <c r="P16" s="59">
        <v>3134240</v>
      </c>
      <c r="Q16" s="59">
        <v>3134240</v>
      </c>
      <c r="R16" s="59">
        <v>0</v>
      </c>
      <c r="S16" s="59">
        <v>0</v>
      </c>
      <c r="T16" s="59">
        <v>0</v>
      </c>
      <c r="U16" s="59">
        <v>0</v>
      </c>
      <c r="V16" s="59">
        <v>7835600</v>
      </c>
      <c r="W16" s="59">
        <v>8248000</v>
      </c>
      <c r="X16" s="59">
        <v>-412400</v>
      </c>
      <c r="Y16" s="60">
        <v>-5</v>
      </c>
      <c r="Z16" s="61">
        <v>8248000</v>
      </c>
    </row>
    <row r="17" spans="1:26" ht="12.75">
      <c r="A17" s="57" t="s">
        <v>40</v>
      </c>
      <c r="B17" s="18">
        <v>44839611</v>
      </c>
      <c r="C17" s="18">
        <v>0</v>
      </c>
      <c r="D17" s="58">
        <v>65215847</v>
      </c>
      <c r="E17" s="59">
        <v>58676104</v>
      </c>
      <c r="F17" s="59">
        <v>7372037</v>
      </c>
      <c r="G17" s="59">
        <v>1818226</v>
      </c>
      <c r="H17" s="59">
        <v>2611850</v>
      </c>
      <c r="I17" s="59">
        <v>11802113</v>
      </c>
      <c r="J17" s="59">
        <v>6476093</v>
      </c>
      <c r="K17" s="59">
        <v>3557544</v>
      </c>
      <c r="L17" s="59">
        <v>5008695</v>
      </c>
      <c r="M17" s="59">
        <v>15042332</v>
      </c>
      <c r="N17" s="59">
        <v>4244777</v>
      </c>
      <c r="O17" s="59">
        <v>11642355</v>
      </c>
      <c r="P17" s="59">
        <v>3445963</v>
      </c>
      <c r="Q17" s="59">
        <v>19333095</v>
      </c>
      <c r="R17" s="59">
        <v>3632423</v>
      </c>
      <c r="S17" s="59">
        <v>4585752</v>
      </c>
      <c r="T17" s="59">
        <v>5856526</v>
      </c>
      <c r="U17" s="59">
        <v>14074701</v>
      </c>
      <c r="V17" s="59">
        <v>60252241</v>
      </c>
      <c r="W17" s="59">
        <v>58676104</v>
      </c>
      <c r="X17" s="59">
        <v>1576137</v>
      </c>
      <c r="Y17" s="60">
        <v>2.69</v>
      </c>
      <c r="Z17" s="61">
        <v>58676104</v>
      </c>
    </row>
    <row r="18" spans="1:26" ht="12.75">
      <c r="A18" s="68" t="s">
        <v>41</v>
      </c>
      <c r="B18" s="69">
        <f>SUM(B11:B17)</f>
        <v>257273521</v>
      </c>
      <c r="C18" s="69">
        <f>SUM(C11:C17)</f>
        <v>0</v>
      </c>
      <c r="D18" s="70">
        <f aca="true" t="shared" si="1" ref="D18:Z18">SUM(D11:D17)</f>
        <v>281616889</v>
      </c>
      <c r="E18" s="71">
        <f t="shared" si="1"/>
        <v>274566125</v>
      </c>
      <c r="F18" s="71">
        <f t="shared" si="1"/>
        <v>24760897</v>
      </c>
      <c r="G18" s="71">
        <f t="shared" si="1"/>
        <v>17696999</v>
      </c>
      <c r="H18" s="71">
        <f t="shared" si="1"/>
        <v>18833871</v>
      </c>
      <c r="I18" s="71">
        <f t="shared" si="1"/>
        <v>61291767</v>
      </c>
      <c r="J18" s="71">
        <f t="shared" si="1"/>
        <v>22640557</v>
      </c>
      <c r="K18" s="71">
        <f t="shared" si="1"/>
        <v>19544122</v>
      </c>
      <c r="L18" s="71">
        <f t="shared" si="1"/>
        <v>26002444</v>
      </c>
      <c r="M18" s="71">
        <f t="shared" si="1"/>
        <v>68187123</v>
      </c>
      <c r="N18" s="71">
        <f t="shared" si="1"/>
        <v>20009709</v>
      </c>
      <c r="O18" s="71">
        <f t="shared" si="1"/>
        <v>11768270</v>
      </c>
      <c r="P18" s="71">
        <f t="shared" si="1"/>
        <v>37640233</v>
      </c>
      <c r="Q18" s="71">
        <f t="shared" si="1"/>
        <v>69418212</v>
      </c>
      <c r="R18" s="71">
        <f t="shared" si="1"/>
        <v>19661826</v>
      </c>
      <c r="S18" s="71">
        <f t="shared" si="1"/>
        <v>20206556</v>
      </c>
      <c r="T18" s="71">
        <f t="shared" si="1"/>
        <v>22121430</v>
      </c>
      <c r="U18" s="71">
        <f t="shared" si="1"/>
        <v>61989812</v>
      </c>
      <c r="V18" s="71">
        <f t="shared" si="1"/>
        <v>260886914</v>
      </c>
      <c r="W18" s="71">
        <f t="shared" si="1"/>
        <v>274566125</v>
      </c>
      <c r="X18" s="71">
        <f t="shared" si="1"/>
        <v>-13679211</v>
      </c>
      <c r="Y18" s="66">
        <f>+IF(W18&lt;&gt;0,(X18/W18)*100,0)</f>
        <v>-4.982118970430165</v>
      </c>
      <c r="Z18" s="72">
        <f t="shared" si="1"/>
        <v>274566125</v>
      </c>
    </row>
    <row r="19" spans="1:26" ht="12.75">
      <c r="A19" s="68" t="s">
        <v>42</v>
      </c>
      <c r="B19" s="73">
        <f>+B10-B18</f>
        <v>32060833</v>
      </c>
      <c r="C19" s="73">
        <f>+C10-C18</f>
        <v>0</v>
      </c>
      <c r="D19" s="74">
        <f aca="true" t="shared" si="2" ref="D19:Z19">+D10-D18</f>
        <v>-53816121</v>
      </c>
      <c r="E19" s="75">
        <f t="shared" si="2"/>
        <v>-54319674</v>
      </c>
      <c r="F19" s="75">
        <f t="shared" si="2"/>
        <v>48114126</v>
      </c>
      <c r="G19" s="75">
        <f t="shared" si="2"/>
        <v>-16183087</v>
      </c>
      <c r="H19" s="75">
        <f t="shared" si="2"/>
        <v>-15148020</v>
      </c>
      <c r="I19" s="75">
        <f t="shared" si="2"/>
        <v>16783019</v>
      </c>
      <c r="J19" s="75">
        <f t="shared" si="2"/>
        <v>-22173758</v>
      </c>
      <c r="K19" s="75">
        <f t="shared" si="2"/>
        <v>-13160558</v>
      </c>
      <c r="L19" s="75">
        <f t="shared" si="2"/>
        <v>41587195</v>
      </c>
      <c r="M19" s="75">
        <f t="shared" si="2"/>
        <v>6252879</v>
      </c>
      <c r="N19" s="75">
        <f t="shared" si="2"/>
        <v>-19665160</v>
      </c>
      <c r="O19" s="75">
        <f t="shared" si="2"/>
        <v>-8944586</v>
      </c>
      <c r="P19" s="75">
        <f t="shared" si="2"/>
        <v>14875503</v>
      </c>
      <c r="Q19" s="75">
        <f t="shared" si="2"/>
        <v>-13734243</v>
      </c>
      <c r="R19" s="75">
        <f t="shared" si="2"/>
        <v>-19481435</v>
      </c>
      <c r="S19" s="75">
        <f t="shared" si="2"/>
        <v>2056747</v>
      </c>
      <c r="T19" s="75">
        <f t="shared" si="2"/>
        <v>-22737959</v>
      </c>
      <c r="U19" s="75">
        <f t="shared" si="2"/>
        <v>-40162647</v>
      </c>
      <c r="V19" s="75">
        <f t="shared" si="2"/>
        <v>-30860992</v>
      </c>
      <c r="W19" s="75">
        <f>IF(E10=E18,0,W10-W18)</f>
        <v>-54319674</v>
      </c>
      <c r="X19" s="75">
        <f t="shared" si="2"/>
        <v>23458682</v>
      </c>
      <c r="Y19" s="76">
        <f>+IF(W19&lt;&gt;0,(X19/W19)*100,0)</f>
        <v>-43.18634533778682</v>
      </c>
      <c r="Z19" s="77">
        <f t="shared" si="2"/>
        <v>-54319674</v>
      </c>
    </row>
    <row r="20" spans="1:26" ht="20.25">
      <c r="A20" s="78" t="s">
        <v>43</v>
      </c>
      <c r="B20" s="79">
        <v>2594000</v>
      </c>
      <c r="C20" s="79">
        <v>0</v>
      </c>
      <c r="D20" s="80">
        <v>14748000</v>
      </c>
      <c r="E20" s="81">
        <v>2748000</v>
      </c>
      <c r="F20" s="81">
        <v>0</v>
      </c>
      <c r="G20" s="81">
        <v>1924000</v>
      </c>
      <c r="H20" s="81">
        <v>0</v>
      </c>
      <c r="I20" s="81">
        <v>1924000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824000</v>
      </c>
      <c r="Q20" s="81">
        <v>824000</v>
      </c>
      <c r="R20" s="81">
        <v>0</v>
      </c>
      <c r="S20" s="81">
        <v>0</v>
      </c>
      <c r="T20" s="81">
        <v>0</v>
      </c>
      <c r="U20" s="81">
        <v>0</v>
      </c>
      <c r="V20" s="81">
        <v>2748000</v>
      </c>
      <c r="W20" s="81">
        <v>2748000</v>
      </c>
      <c r="X20" s="81">
        <v>0</v>
      </c>
      <c r="Y20" s="82">
        <v>0</v>
      </c>
      <c r="Z20" s="83">
        <v>2748000</v>
      </c>
    </row>
    <row r="21" spans="1:26" ht="41.25">
      <c r="A21" s="84" t="s">
        <v>95</v>
      </c>
      <c r="B21" s="85">
        <v>254590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96</v>
      </c>
      <c r="B22" s="91">
        <f>SUM(B19:B21)</f>
        <v>34909423</v>
      </c>
      <c r="C22" s="91">
        <f>SUM(C19:C21)</f>
        <v>0</v>
      </c>
      <c r="D22" s="92">
        <f aca="true" t="shared" si="3" ref="D22:Z22">SUM(D19:D21)</f>
        <v>-39068121</v>
      </c>
      <c r="E22" s="93">
        <f t="shared" si="3"/>
        <v>-51571674</v>
      </c>
      <c r="F22" s="93">
        <f t="shared" si="3"/>
        <v>48114126</v>
      </c>
      <c r="G22" s="93">
        <f t="shared" si="3"/>
        <v>-14259087</v>
      </c>
      <c r="H22" s="93">
        <f t="shared" si="3"/>
        <v>-15148020</v>
      </c>
      <c r="I22" s="93">
        <f t="shared" si="3"/>
        <v>18707019</v>
      </c>
      <c r="J22" s="93">
        <f t="shared" si="3"/>
        <v>-22173758</v>
      </c>
      <c r="K22" s="93">
        <f t="shared" si="3"/>
        <v>-13160558</v>
      </c>
      <c r="L22" s="93">
        <f t="shared" si="3"/>
        <v>41587195</v>
      </c>
      <c r="M22" s="93">
        <f t="shared" si="3"/>
        <v>6252879</v>
      </c>
      <c r="N22" s="93">
        <f t="shared" si="3"/>
        <v>-19665160</v>
      </c>
      <c r="O22" s="93">
        <f t="shared" si="3"/>
        <v>-8944586</v>
      </c>
      <c r="P22" s="93">
        <f t="shared" si="3"/>
        <v>15699503</v>
      </c>
      <c r="Q22" s="93">
        <f t="shared" si="3"/>
        <v>-12910243</v>
      </c>
      <c r="R22" s="93">
        <f t="shared" si="3"/>
        <v>-19481435</v>
      </c>
      <c r="S22" s="93">
        <f t="shared" si="3"/>
        <v>2056747</v>
      </c>
      <c r="T22" s="93">
        <f t="shared" si="3"/>
        <v>-22737959</v>
      </c>
      <c r="U22" s="93">
        <f t="shared" si="3"/>
        <v>-40162647</v>
      </c>
      <c r="V22" s="93">
        <f t="shared" si="3"/>
        <v>-28112992</v>
      </c>
      <c r="W22" s="93">
        <f t="shared" si="3"/>
        <v>-51571674</v>
      </c>
      <c r="X22" s="93">
        <f t="shared" si="3"/>
        <v>23458682</v>
      </c>
      <c r="Y22" s="94">
        <f>+IF(W22&lt;&gt;0,(X22/W22)*100,0)</f>
        <v>-45.48753255517748</v>
      </c>
      <c r="Z22" s="95">
        <f t="shared" si="3"/>
        <v>-51571674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34909423</v>
      </c>
      <c r="C24" s="73">
        <f>SUM(C22:C23)</f>
        <v>0</v>
      </c>
      <c r="D24" s="74">
        <f aca="true" t="shared" si="4" ref="D24:Z24">SUM(D22:D23)</f>
        <v>-39068121</v>
      </c>
      <c r="E24" s="75">
        <f t="shared" si="4"/>
        <v>-51571674</v>
      </c>
      <c r="F24" s="75">
        <f t="shared" si="4"/>
        <v>48114126</v>
      </c>
      <c r="G24" s="75">
        <f t="shared" si="4"/>
        <v>-14259087</v>
      </c>
      <c r="H24" s="75">
        <f t="shared" si="4"/>
        <v>-15148020</v>
      </c>
      <c r="I24" s="75">
        <f t="shared" si="4"/>
        <v>18707019</v>
      </c>
      <c r="J24" s="75">
        <f t="shared" si="4"/>
        <v>-22173758</v>
      </c>
      <c r="K24" s="75">
        <f t="shared" si="4"/>
        <v>-13160558</v>
      </c>
      <c r="L24" s="75">
        <f t="shared" si="4"/>
        <v>41587195</v>
      </c>
      <c r="M24" s="75">
        <f t="shared" si="4"/>
        <v>6252879</v>
      </c>
      <c r="N24" s="75">
        <f t="shared" si="4"/>
        <v>-19665160</v>
      </c>
      <c r="O24" s="75">
        <f t="shared" si="4"/>
        <v>-8944586</v>
      </c>
      <c r="P24" s="75">
        <f t="shared" si="4"/>
        <v>15699503</v>
      </c>
      <c r="Q24" s="75">
        <f t="shared" si="4"/>
        <v>-12910243</v>
      </c>
      <c r="R24" s="75">
        <f t="shared" si="4"/>
        <v>-19481435</v>
      </c>
      <c r="S24" s="75">
        <f t="shared" si="4"/>
        <v>2056747</v>
      </c>
      <c r="T24" s="75">
        <f t="shared" si="4"/>
        <v>-22737959</v>
      </c>
      <c r="U24" s="75">
        <f t="shared" si="4"/>
        <v>-40162647</v>
      </c>
      <c r="V24" s="75">
        <f t="shared" si="4"/>
        <v>-28112992</v>
      </c>
      <c r="W24" s="75">
        <f t="shared" si="4"/>
        <v>-51571674</v>
      </c>
      <c r="X24" s="75">
        <f t="shared" si="4"/>
        <v>23458682</v>
      </c>
      <c r="Y24" s="76">
        <f>+IF(W24&lt;&gt;0,(X24/W24)*100,0)</f>
        <v>-45.48753255517748</v>
      </c>
      <c r="Z24" s="77">
        <f t="shared" si="4"/>
        <v>-51571674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7428257</v>
      </c>
      <c r="C27" s="21">
        <v>0</v>
      </c>
      <c r="D27" s="103">
        <v>24738746</v>
      </c>
      <c r="E27" s="104">
        <v>12738746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17999</v>
      </c>
      <c r="T27" s="104">
        <v>0</v>
      </c>
      <c r="U27" s="104">
        <v>17999</v>
      </c>
      <c r="V27" s="104">
        <v>17999</v>
      </c>
      <c r="W27" s="104">
        <v>12738746</v>
      </c>
      <c r="X27" s="104">
        <v>-12720747</v>
      </c>
      <c r="Y27" s="105">
        <v>-99.86</v>
      </c>
      <c r="Z27" s="106">
        <v>12738746</v>
      </c>
    </row>
    <row r="28" spans="1:26" ht="12.75">
      <c r="A28" s="107" t="s">
        <v>47</v>
      </c>
      <c r="B28" s="18">
        <v>0</v>
      </c>
      <c r="C28" s="18">
        <v>0</v>
      </c>
      <c r="D28" s="58">
        <v>12000000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12000000</v>
      </c>
      <c r="E32" s="104">
        <f t="shared" si="5"/>
        <v>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0</v>
      </c>
      <c r="W32" s="104">
        <f t="shared" si="5"/>
        <v>0</v>
      </c>
      <c r="X32" s="104">
        <f t="shared" si="5"/>
        <v>0</v>
      </c>
      <c r="Y32" s="105">
        <f>+IF(W32&lt;&gt;0,(X32/W32)*100,0)</f>
        <v>0</v>
      </c>
      <c r="Z32" s="106">
        <f t="shared" si="5"/>
        <v>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33952813</v>
      </c>
      <c r="C35" s="18">
        <v>0</v>
      </c>
      <c r="D35" s="58">
        <v>26720654</v>
      </c>
      <c r="E35" s="59">
        <v>26720654</v>
      </c>
      <c r="F35" s="59">
        <v>86277046</v>
      </c>
      <c r="G35" s="59">
        <v>-17354096</v>
      </c>
      <c r="H35" s="59">
        <v>-9627099</v>
      </c>
      <c r="I35" s="59">
        <v>59295851</v>
      </c>
      <c r="J35" s="59">
        <v>-15370448</v>
      </c>
      <c r="K35" s="59">
        <v>-792995</v>
      </c>
      <c r="L35" s="59">
        <v>4880081</v>
      </c>
      <c r="M35" s="59">
        <v>-11283362</v>
      </c>
      <c r="N35" s="59">
        <v>-6559340</v>
      </c>
      <c r="O35" s="59">
        <v>4038129</v>
      </c>
      <c r="P35" s="59">
        <v>1061425</v>
      </c>
      <c r="Q35" s="59">
        <v>-1459786</v>
      </c>
      <c r="R35" s="59">
        <v>-7306154</v>
      </c>
      <c r="S35" s="59">
        <v>736913</v>
      </c>
      <c r="T35" s="59">
        <v>-14452764</v>
      </c>
      <c r="U35" s="59">
        <v>-21022005</v>
      </c>
      <c r="V35" s="59">
        <v>25530698</v>
      </c>
      <c r="W35" s="59">
        <v>26720654</v>
      </c>
      <c r="X35" s="59">
        <v>-1189956</v>
      </c>
      <c r="Y35" s="60">
        <v>-4.45</v>
      </c>
      <c r="Z35" s="61">
        <v>26720654</v>
      </c>
    </row>
    <row r="36" spans="1:26" ht="12.75">
      <c r="A36" s="57" t="s">
        <v>53</v>
      </c>
      <c r="B36" s="18">
        <v>88095034</v>
      </c>
      <c r="C36" s="18">
        <v>0</v>
      </c>
      <c r="D36" s="58">
        <v>79199878</v>
      </c>
      <c r="E36" s="59">
        <v>79629578</v>
      </c>
      <c r="F36" s="59">
        <v>88095032</v>
      </c>
      <c r="G36" s="59">
        <v>0</v>
      </c>
      <c r="H36" s="59">
        <v>0</v>
      </c>
      <c r="I36" s="59">
        <v>88095032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17999</v>
      </c>
      <c r="T36" s="59">
        <v>0</v>
      </c>
      <c r="U36" s="59">
        <v>17999</v>
      </c>
      <c r="V36" s="59">
        <v>88113031</v>
      </c>
      <c r="W36" s="59">
        <v>79629578</v>
      </c>
      <c r="X36" s="59">
        <v>8483453</v>
      </c>
      <c r="Y36" s="60">
        <v>10.65</v>
      </c>
      <c r="Z36" s="61">
        <v>79629578</v>
      </c>
    </row>
    <row r="37" spans="1:26" ht="12.75">
      <c r="A37" s="57" t="s">
        <v>54</v>
      </c>
      <c r="B37" s="18">
        <v>146497590</v>
      </c>
      <c r="C37" s="18">
        <v>0</v>
      </c>
      <c r="D37" s="58">
        <v>137191259</v>
      </c>
      <c r="E37" s="59">
        <v>85304002</v>
      </c>
      <c r="F37" s="59">
        <v>139802071</v>
      </c>
      <c r="G37" s="59">
        <v>-3095009</v>
      </c>
      <c r="H37" s="59">
        <v>5520915</v>
      </c>
      <c r="I37" s="59">
        <v>142227977</v>
      </c>
      <c r="J37" s="59">
        <v>6803312</v>
      </c>
      <c r="K37" s="59">
        <v>12367559</v>
      </c>
      <c r="L37" s="59">
        <v>-36750308</v>
      </c>
      <c r="M37" s="59">
        <v>-17579437</v>
      </c>
      <c r="N37" s="59">
        <v>12949828</v>
      </c>
      <c r="O37" s="59">
        <v>12975285</v>
      </c>
      <c r="P37" s="59">
        <v>-14646616</v>
      </c>
      <c r="Q37" s="59">
        <v>11278497</v>
      </c>
      <c r="R37" s="59">
        <v>12159787</v>
      </c>
      <c r="S37" s="59">
        <v>-1914501</v>
      </c>
      <c r="T37" s="59">
        <v>8285193</v>
      </c>
      <c r="U37" s="59">
        <v>18530479</v>
      </c>
      <c r="V37" s="59">
        <v>154457516</v>
      </c>
      <c r="W37" s="59">
        <v>85304002</v>
      </c>
      <c r="X37" s="59">
        <v>69153514</v>
      </c>
      <c r="Y37" s="60">
        <v>81.07</v>
      </c>
      <c r="Z37" s="61">
        <v>85304002</v>
      </c>
    </row>
    <row r="38" spans="1:26" ht="12.75">
      <c r="A38" s="57" t="s">
        <v>55</v>
      </c>
      <c r="B38" s="18">
        <v>68255005</v>
      </c>
      <c r="C38" s="18">
        <v>0</v>
      </c>
      <c r="D38" s="58">
        <v>74588774</v>
      </c>
      <c r="E38" s="59">
        <v>56637004</v>
      </c>
      <c r="F38" s="59">
        <v>64439370</v>
      </c>
      <c r="G38" s="59">
        <v>0</v>
      </c>
      <c r="H38" s="59">
        <v>0</v>
      </c>
      <c r="I38" s="59">
        <v>64439370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64439370</v>
      </c>
      <c r="W38" s="59">
        <v>56637004</v>
      </c>
      <c r="X38" s="59">
        <v>7802366</v>
      </c>
      <c r="Y38" s="60">
        <v>13.78</v>
      </c>
      <c r="Z38" s="61">
        <v>56637004</v>
      </c>
    </row>
    <row r="39" spans="1:26" ht="12.75">
      <c r="A39" s="57" t="s">
        <v>56</v>
      </c>
      <c r="B39" s="18">
        <v>-127614172</v>
      </c>
      <c r="C39" s="18">
        <v>0</v>
      </c>
      <c r="D39" s="58">
        <v>-66791380</v>
      </c>
      <c r="E39" s="59">
        <v>15980900</v>
      </c>
      <c r="F39" s="59">
        <v>-77983475</v>
      </c>
      <c r="G39" s="59">
        <v>0</v>
      </c>
      <c r="H39" s="59">
        <v>0</v>
      </c>
      <c r="I39" s="59">
        <v>-77983475</v>
      </c>
      <c r="J39" s="59">
        <v>0</v>
      </c>
      <c r="K39" s="59">
        <v>0</v>
      </c>
      <c r="L39" s="59">
        <v>43195</v>
      </c>
      <c r="M39" s="59">
        <v>43195</v>
      </c>
      <c r="N39" s="59">
        <v>155993</v>
      </c>
      <c r="O39" s="59">
        <v>7430</v>
      </c>
      <c r="P39" s="59">
        <v>0</v>
      </c>
      <c r="Q39" s="59">
        <v>163423</v>
      </c>
      <c r="R39" s="59">
        <v>15490</v>
      </c>
      <c r="S39" s="59">
        <v>0</v>
      </c>
      <c r="T39" s="59">
        <v>0</v>
      </c>
      <c r="U39" s="59">
        <v>15490</v>
      </c>
      <c r="V39" s="59">
        <v>-77761367</v>
      </c>
      <c r="W39" s="59">
        <v>15980900</v>
      </c>
      <c r="X39" s="59">
        <v>-93742267</v>
      </c>
      <c r="Y39" s="60">
        <v>-586.59</v>
      </c>
      <c r="Z39" s="61">
        <v>15980900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54840022</v>
      </c>
      <c r="C42" s="18">
        <v>0</v>
      </c>
      <c r="D42" s="58">
        <v>-27675650</v>
      </c>
      <c r="E42" s="59">
        <v>-24967086</v>
      </c>
      <c r="F42" s="59">
        <v>48185411</v>
      </c>
      <c r="G42" s="59">
        <v>-14156794</v>
      </c>
      <c r="H42" s="59">
        <v>-15623601</v>
      </c>
      <c r="I42" s="59">
        <v>18405016</v>
      </c>
      <c r="J42" s="59">
        <v>-22084740</v>
      </c>
      <c r="K42" s="59">
        <v>-5828134</v>
      </c>
      <c r="L42" s="59">
        <v>54767529</v>
      </c>
      <c r="M42" s="59">
        <v>26854655</v>
      </c>
      <c r="N42" s="59">
        <v>-19593605</v>
      </c>
      <c r="O42" s="59">
        <v>-7565220</v>
      </c>
      <c r="P42" s="59">
        <v>87544457</v>
      </c>
      <c r="Q42" s="59">
        <v>60385632</v>
      </c>
      <c r="R42" s="59">
        <v>-12123806</v>
      </c>
      <c r="S42" s="59">
        <v>51651695</v>
      </c>
      <c r="T42" s="59">
        <v>-12296961</v>
      </c>
      <c r="U42" s="59">
        <v>27230928</v>
      </c>
      <c r="V42" s="59">
        <v>132876231</v>
      </c>
      <c r="W42" s="59">
        <v>-24967086</v>
      </c>
      <c r="X42" s="59">
        <v>157843317</v>
      </c>
      <c r="Y42" s="60">
        <v>-632.21</v>
      </c>
      <c r="Z42" s="61">
        <v>-24967086</v>
      </c>
    </row>
    <row r="43" spans="1:26" ht="12.75">
      <c r="A43" s="57" t="s">
        <v>59</v>
      </c>
      <c r="B43" s="18">
        <v>-53524</v>
      </c>
      <c r="C43" s="18">
        <v>0</v>
      </c>
      <c r="D43" s="58">
        <v>-25043354</v>
      </c>
      <c r="E43" s="59">
        <v>-25043354</v>
      </c>
      <c r="F43" s="59">
        <v>304608</v>
      </c>
      <c r="G43" s="59">
        <v>-304608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-17999</v>
      </c>
      <c r="T43" s="59">
        <v>0</v>
      </c>
      <c r="U43" s="59">
        <v>-17999</v>
      </c>
      <c r="V43" s="59">
        <v>-17999</v>
      </c>
      <c r="W43" s="59">
        <v>-25043354</v>
      </c>
      <c r="X43" s="59">
        <v>25025355</v>
      </c>
      <c r="Y43" s="60">
        <v>-99.93</v>
      </c>
      <c r="Z43" s="61">
        <v>-25043354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2.75">
      <c r="A45" s="68" t="s">
        <v>61</v>
      </c>
      <c r="B45" s="21">
        <v>48673448</v>
      </c>
      <c r="C45" s="21">
        <v>0</v>
      </c>
      <c r="D45" s="103">
        <v>4087592</v>
      </c>
      <c r="E45" s="104">
        <v>6796156</v>
      </c>
      <c r="F45" s="104">
        <v>51236690</v>
      </c>
      <c r="G45" s="104">
        <f>+F45+G42+G43+G44+G83</f>
        <v>36775288</v>
      </c>
      <c r="H45" s="104">
        <f>+G45+H42+H43+H44+H83</f>
        <v>21151687</v>
      </c>
      <c r="I45" s="104">
        <f>+H45</f>
        <v>21151687</v>
      </c>
      <c r="J45" s="104">
        <f>+H45+J42+J43+J44+J83</f>
        <v>-933053</v>
      </c>
      <c r="K45" s="104">
        <f>+J45+K42+K43+K44+K83</f>
        <v>-6761187</v>
      </c>
      <c r="L45" s="104">
        <f>+K45+L42+L43+L44+L83</f>
        <v>48006342</v>
      </c>
      <c r="M45" s="104">
        <f>+L45</f>
        <v>48006342</v>
      </c>
      <c r="N45" s="104">
        <f>+L45+N42+N43+N44+N83</f>
        <v>28412737</v>
      </c>
      <c r="O45" s="104">
        <f>+N45+O42+O43+O44+O83</f>
        <v>20847517</v>
      </c>
      <c r="P45" s="104">
        <f>+O45+P42+P43+P44+P83</f>
        <v>108391974</v>
      </c>
      <c r="Q45" s="104">
        <f>+P45</f>
        <v>108391974</v>
      </c>
      <c r="R45" s="104">
        <f>+P45+R42+R43+R44+R83</f>
        <v>96268168</v>
      </c>
      <c r="S45" s="104">
        <f>+R45+S42+S43+S44+S83</f>
        <v>147901864</v>
      </c>
      <c r="T45" s="104">
        <f>+S45+T42+T43+T44+T83</f>
        <v>135604903</v>
      </c>
      <c r="U45" s="104">
        <f>+T45</f>
        <v>135604903</v>
      </c>
      <c r="V45" s="104">
        <f>+U45</f>
        <v>135604903</v>
      </c>
      <c r="W45" s="104">
        <f>+W83+W42+W43+W44</f>
        <v>6796156</v>
      </c>
      <c r="X45" s="104">
        <f>+V45-W45</f>
        <v>128808747</v>
      </c>
      <c r="Y45" s="105">
        <f>+IF(W45&lt;&gt;0,+(X45/W45)*100,0)</f>
        <v>1895.3176913537593</v>
      </c>
      <c r="Z45" s="106">
        <v>6796156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98</v>
      </c>
      <c r="B47" s="119" t="s">
        <v>84</v>
      </c>
      <c r="C47" s="119"/>
      <c r="D47" s="120" t="s">
        <v>85</v>
      </c>
      <c r="E47" s="121" t="s">
        <v>86</v>
      </c>
      <c r="F47" s="122"/>
      <c r="G47" s="122"/>
      <c r="H47" s="122"/>
      <c r="I47" s="123" t="s">
        <v>87</v>
      </c>
      <c r="J47" s="122"/>
      <c r="K47" s="122"/>
      <c r="L47" s="122"/>
      <c r="M47" s="123" t="s">
        <v>88</v>
      </c>
      <c r="N47" s="124"/>
      <c r="O47" s="124"/>
      <c r="P47" s="124"/>
      <c r="Q47" s="123" t="s">
        <v>89</v>
      </c>
      <c r="R47" s="124"/>
      <c r="S47" s="124"/>
      <c r="T47" s="124"/>
      <c r="U47" s="123" t="s">
        <v>90</v>
      </c>
      <c r="V47" s="123" t="s">
        <v>91</v>
      </c>
      <c r="W47" s="123" t="s">
        <v>92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30.273976030961602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0.030637998398330382</v>
      </c>
      <c r="J66" s="16">
        <f t="shared" si="7"/>
        <v>0.36815061024017026</v>
      </c>
      <c r="K66" s="16">
        <f t="shared" si="7"/>
        <v>0.5057047223287289</v>
      </c>
      <c r="L66" s="16">
        <f t="shared" si="7"/>
        <v>18.211957896375274</v>
      </c>
      <c r="M66" s="16">
        <f t="shared" si="7"/>
        <v>5.68631160180456</v>
      </c>
      <c r="N66" s="16">
        <f t="shared" si="7"/>
        <v>26.921109014742093</v>
      </c>
      <c r="O66" s="16">
        <f t="shared" si="7"/>
        <v>0.08821903909680366</v>
      </c>
      <c r="P66" s="16">
        <f t="shared" si="7"/>
        <v>9.152249688209524</v>
      </c>
      <c r="Q66" s="16">
        <f t="shared" si="7"/>
        <v>1.6160303239614415</v>
      </c>
      <c r="R66" s="16">
        <f t="shared" si="7"/>
        <v>7.135205142144479</v>
      </c>
      <c r="S66" s="16">
        <f t="shared" si="7"/>
        <v>0.3821431997697547</v>
      </c>
      <c r="T66" s="16">
        <f t="shared" si="7"/>
        <v>0.2725323846013501</v>
      </c>
      <c r="U66" s="16">
        <f t="shared" si="7"/>
        <v>1.723764959597439</v>
      </c>
      <c r="V66" s="16">
        <f t="shared" si="7"/>
        <v>1.7813354471662501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592096</v>
      </c>
      <c r="C70" s="18">
        <v>0</v>
      </c>
      <c r="D70" s="19">
        <v>0</v>
      </c>
      <c r="E70" s="20">
        <v>0</v>
      </c>
      <c r="F70" s="20">
        <v>0</v>
      </c>
      <c r="G70" s="20">
        <v>3240</v>
      </c>
      <c r="H70" s="20">
        <v>3240</v>
      </c>
      <c r="I70" s="20">
        <v>6480</v>
      </c>
      <c r="J70" s="20">
        <v>0</v>
      </c>
      <c r="K70" s="20">
        <v>3240</v>
      </c>
      <c r="L70" s="20">
        <v>372193</v>
      </c>
      <c r="M70" s="20">
        <v>375433</v>
      </c>
      <c r="N70" s="20">
        <v>67791</v>
      </c>
      <c r="O70" s="20">
        <v>38487</v>
      </c>
      <c r="P70" s="20">
        <v>3240</v>
      </c>
      <c r="Q70" s="20">
        <v>109518</v>
      </c>
      <c r="R70" s="20">
        <v>3240</v>
      </c>
      <c r="S70" s="20">
        <v>3240</v>
      </c>
      <c r="T70" s="20">
        <v>-1579293</v>
      </c>
      <c r="U70" s="20">
        <v>-1572813</v>
      </c>
      <c r="V70" s="20">
        <v>-1081382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-7700000</v>
      </c>
      <c r="M71" s="20">
        <v>-7700000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-7700000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1358586</v>
      </c>
      <c r="C75" s="27">
        <v>0</v>
      </c>
      <c r="D75" s="28">
        <v>0</v>
      </c>
      <c r="E75" s="29">
        <v>568813</v>
      </c>
      <c r="F75" s="29">
        <v>0</v>
      </c>
      <c r="G75" s="29">
        <v>369035</v>
      </c>
      <c r="H75" s="29">
        <v>1279245</v>
      </c>
      <c r="I75" s="29">
        <v>1648280</v>
      </c>
      <c r="J75" s="29">
        <v>229254</v>
      </c>
      <c r="K75" s="29">
        <v>385996</v>
      </c>
      <c r="L75" s="29">
        <v>256985</v>
      </c>
      <c r="M75" s="29">
        <v>872235</v>
      </c>
      <c r="N75" s="29">
        <v>125084</v>
      </c>
      <c r="O75" s="29">
        <v>2688762</v>
      </c>
      <c r="P75" s="29">
        <v>125084</v>
      </c>
      <c r="Q75" s="29">
        <v>2938930</v>
      </c>
      <c r="R75" s="29">
        <v>125084</v>
      </c>
      <c r="S75" s="29">
        <v>125084</v>
      </c>
      <c r="T75" s="29">
        <v>350784</v>
      </c>
      <c r="U75" s="29">
        <v>600952</v>
      </c>
      <c r="V75" s="29">
        <v>6060397</v>
      </c>
      <c r="W75" s="29">
        <v>568813</v>
      </c>
      <c r="X75" s="29">
        <v>0</v>
      </c>
      <c r="Y75" s="28">
        <v>0</v>
      </c>
      <c r="Z75" s="30">
        <v>568813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-6113050</v>
      </c>
      <c r="C83" s="18"/>
      <c r="D83" s="19">
        <v>56806596</v>
      </c>
      <c r="E83" s="20">
        <v>56806596</v>
      </c>
      <c r="F83" s="20">
        <v>2746671</v>
      </c>
      <c r="G83" s="20"/>
      <c r="H83" s="20"/>
      <c r="I83" s="20">
        <v>2746671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2746671</v>
      </c>
      <c r="W83" s="20">
        <v>56806596</v>
      </c>
      <c r="X83" s="20"/>
      <c r="Y83" s="19"/>
      <c r="Z83" s="22">
        <v>56806596</v>
      </c>
    </row>
    <row r="84" spans="1:26" ht="12.75" hidden="1">
      <c r="A84" s="39" t="s">
        <v>70</v>
      </c>
      <c r="B84" s="27">
        <v>411298</v>
      </c>
      <c r="C84" s="27">
        <v>0</v>
      </c>
      <c r="D84" s="28">
        <v>0</v>
      </c>
      <c r="E84" s="29">
        <v>0</v>
      </c>
      <c r="F84" s="29">
        <v>505</v>
      </c>
      <c r="G84" s="29">
        <v>0</v>
      </c>
      <c r="H84" s="29">
        <v>0</v>
      </c>
      <c r="I84" s="29">
        <v>505</v>
      </c>
      <c r="J84" s="29">
        <v>844</v>
      </c>
      <c r="K84" s="29">
        <v>1952</v>
      </c>
      <c r="L84" s="29">
        <v>46802</v>
      </c>
      <c r="M84" s="29">
        <v>49598</v>
      </c>
      <c r="N84" s="29">
        <v>33674</v>
      </c>
      <c r="O84" s="29">
        <v>2372</v>
      </c>
      <c r="P84" s="29">
        <v>11448</v>
      </c>
      <c r="Q84" s="29">
        <v>47494</v>
      </c>
      <c r="R84" s="29">
        <v>8925</v>
      </c>
      <c r="S84" s="29">
        <v>478</v>
      </c>
      <c r="T84" s="29">
        <v>956</v>
      </c>
      <c r="U84" s="29">
        <v>10359</v>
      </c>
      <c r="V84" s="29">
        <v>107956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5395430740</v>
      </c>
      <c r="C5" s="18">
        <v>0</v>
      </c>
      <c r="D5" s="58">
        <v>6140478219</v>
      </c>
      <c r="E5" s="59">
        <v>6140478219</v>
      </c>
      <c r="F5" s="59">
        <v>403964291</v>
      </c>
      <c r="G5" s="59">
        <v>483915490</v>
      </c>
      <c r="H5" s="59">
        <v>371250044</v>
      </c>
      <c r="I5" s="59">
        <v>1259129825</v>
      </c>
      <c r="J5" s="59">
        <v>479260118</v>
      </c>
      <c r="K5" s="59">
        <v>466895420</v>
      </c>
      <c r="L5" s="59">
        <v>479737243</v>
      </c>
      <c r="M5" s="59">
        <v>1425892781</v>
      </c>
      <c r="N5" s="59">
        <v>492655580</v>
      </c>
      <c r="O5" s="59">
        <v>536115287</v>
      </c>
      <c r="P5" s="59">
        <v>448010541</v>
      </c>
      <c r="Q5" s="59">
        <v>1476781408</v>
      </c>
      <c r="R5" s="59">
        <v>480914835</v>
      </c>
      <c r="S5" s="59">
        <v>504980024</v>
      </c>
      <c r="T5" s="59">
        <v>498265138</v>
      </c>
      <c r="U5" s="59">
        <v>1484159997</v>
      </c>
      <c r="V5" s="59">
        <v>5645964011</v>
      </c>
      <c r="W5" s="59">
        <v>6140478219</v>
      </c>
      <c r="X5" s="59">
        <v>-494514208</v>
      </c>
      <c r="Y5" s="60">
        <v>-8.05</v>
      </c>
      <c r="Z5" s="61">
        <v>6140478219</v>
      </c>
    </row>
    <row r="6" spans="1:26" ht="12.75">
      <c r="A6" s="57" t="s">
        <v>32</v>
      </c>
      <c r="B6" s="18">
        <v>20586159248</v>
      </c>
      <c r="C6" s="18">
        <v>0</v>
      </c>
      <c r="D6" s="58">
        <v>23728239444</v>
      </c>
      <c r="E6" s="59">
        <v>22855235937</v>
      </c>
      <c r="F6" s="59">
        <v>2029184020</v>
      </c>
      <c r="G6" s="59">
        <v>2475673800</v>
      </c>
      <c r="H6" s="59">
        <v>2251002401</v>
      </c>
      <c r="I6" s="59">
        <v>6755860221</v>
      </c>
      <c r="J6" s="59">
        <v>1794486797</v>
      </c>
      <c r="K6" s="59">
        <v>1822809482</v>
      </c>
      <c r="L6" s="59">
        <v>1798235979</v>
      </c>
      <c r="M6" s="59">
        <v>5415532258</v>
      </c>
      <c r="N6" s="59">
        <v>1730773069</v>
      </c>
      <c r="O6" s="59">
        <v>1792189791</v>
      </c>
      <c r="P6" s="59">
        <v>1426334533</v>
      </c>
      <c r="Q6" s="59">
        <v>4949297393</v>
      </c>
      <c r="R6" s="59">
        <v>1888642859</v>
      </c>
      <c r="S6" s="59">
        <v>1503087151</v>
      </c>
      <c r="T6" s="59">
        <v>1781521938</v>
      </c>
      <c r="U6" s="59">
        <v>5173251948</v>
      </c>
      <c r="V6" s="59">
        <v>22293941820</v>
      </c>
      <c r="W6" s="59">
        <v>22855235937</v>
      </c>
      <c r="X6" s="59">
        <v>-561294117</v>
      </c>
      <c r="Y6" s="60">
        <v>-2.46</v>
      </c>
      <c r="Z6" s="61">
        <v>22855235937</v>
      </c>
    </row>
    <row r="7" spans="1:26" ht="12.75">
      <c r="A7" s="57" t="s">
        <v>33</v>
      </c>
      <c r="B7" s="18">
        <v>397694498</v>
      </c>
      <c r="C7" s="18">
        <v>0</v>
      </c>
      <c r="D7" s="58">
        <v>438015030</v>
      </c>
      <c r="E7" s="59">
        <v>435015030</v>
      </c>
      <c r="F7" s="59">
        <v>34033553</v>
      </c>
      <c r="G7" s="59">
        <v>4687052</v>
      </c>
      <c r="H7" s="59">
        <v>47804924</v>
      </c>
      <c r="I7" s="59">
        <v>86525529</v>
      </c>
      <c r="J7" s="59">
        <v>13236219</v>
      </c>
      <c r="K7" s="59">
        <v>43335982</v>
      </c>
      <c r="L7" s="59">
        <v>8687345</v>
      </c>
      <c r="M7" s="59">
        <v>65259546</v>
      </c>
      <c r="N7" s="59">
        <v>42402204</v>
      </c>
      <c r="O7" s="59">
        <v>12729751</v>
      </c>
      <c r="P7" s="59">
        <v>378983</v>
      </c>
      <c r="Q7" s="59">
        <v>55510938</v>
      </c>
      <c r="R7" s="59">
        <v>22420988</v>
      </c>
      <c r="S7" s="59">
        <v>106583611</v>
      </c>
      <c r="T7" s="59">
        <v>547260</v>
      </c>
      <c r="U7" s="59">
        <v>129551859</v>
      </c>
      <c r="V7" s="59">
        <v>336847872</v>
      </c>
      <c r="W7" s="59">
        <v>435015030</v>
      </c>
      <c r="X7" s="59">
        <v>-98167158</v>
      </c>
      <c r="Y7" s="60">
        <v>-22.57</v>
      </c>
      <c r="Z7" s="61">
        <v>435015030</v>
      </c>
    </row>
    <row r="8" spans="1:26" ht="12.75">
      <c r="A8" s="57" t="s">
        <v>34</v>
      </c>
      <c r="B8" s="18">
        <v>4010129792</v>
      </c>
      <c r="C8" s="18">
        <v>0</v>
      </c>
      <c r="D8" s="58">
        <v>4196210572</v>
      </c>
      <c r="E8" s="59">
        <v>5189933271</v>
      </c>
      <c r="F8" s="59">
        <v>1585352147</v>
      </c>
      <c r="G8" s="59">
        <v>52270744</v>
      </c>
      <c r="H8" s="59">
        <v>-6578658</v>
      </c>
      <c r="I8" s="59">
        <v>1631044233</v>
      </c>
      <c r="J8" s="59">
        <v>78844569</v>
      </c>
      <c r="K8" s="59">
        <v>110177803</v>
      </c>
      <c r="L8" s="59">
        <v>1224372874</v>
      </c>
      <c r="M8" s="59">
        <v>1413395246</v>
      </c>
      <c r="N8" s="59">
        <v>73282056</v>
      </c>
      <c r="O8" s="59">
        <v>154192822</v>
      </c>
      <c r="P8" s="59">
        <v>7075732</v>
      </c>
      <c r="Q8" s="59">
        <v>234550610</v>
      </c>
      <c r="R8" s="59">
        <v>984350473</v>
      </c>
      <c r="S8" s="59">
        <v>58202083</v>
      </c>
      <c r="T8" s="59">
        <v>98371698</v>
      </c>
      <c r="U8" s="59">
        <v>1140924254</v>
      </c>
      <c r="V8" s="59">
        <v>4419914343</v>
      </c>
      <c r="W8" s="59">
        <v>5189933271</v>
      </c>
      <c r="X8" s="59">
        <v>-770018928</v>
      </c>
      <c r="Y8" s="60">
        <v>-14.84</v>
      </c>
      <c r="Z8" s="61">
        <v>5189933271</v>
      </c>
    </row>
    <row r="9" spans="1:26" ht="12.75">
      <c r="A9" s="57" t="s">
        <v>35</v>
      </c>
      <c r="B9" s="18">
        <v>3653774880</v>
      </c>
      <c r="C9" s="18">
        <v>0</v>
      </c>
      <c r="D9" s="58">
        <v>4162118029</v>
      </c>
      <c r="E9" s="59">
        <v>4527895921</v>
      </c>
      <c r="F9" s="59">
        <v>142989694</v>
      </c>
      <c r="G9" s="59">
        <v>673442861</v>
      </c>
      <c r="H9" s="59">
        <v>102723898</v>
      </c>
      <c r="I9" s="59">
        <v>919156453</v>
      </c>
      <c r="J9" s="59">
        <v>131687176</v>
      </c>
      <c r="K9" s="59">
        <v>93813460</v>
      </c>
      <c r="L9" s="59">
        <v>659985466</v>
      </c>
      <c r="M9" s="59">
        <v>885486102</v>
      </c>
      <c r="N9" s="59">
        <v>130908339</v>
      </c>
      <c r="O9" s="59">
        <v>118504662</v>
      </c>
      <c r="P9" s="59">
        <v>70049036</v>
      </c>
      <c r="Q9" s="59">
        <v>319462037</v>
      </c>
      <c r="R9" s="59">
        <v>696893803</v>
      </c>
      <c r="S9" s="59">
        <v>52035179</v>
      </c>
      <c r="T9" s="59">
        <v>118526378</v>
      </c>
      <c r="U9" s="59">
        <v>867455360</v>
      </c>
      <c r="V9" s="59">
        <v>2991559952</v>
      </c>
      <c r="W9" s="59">
        <v>4527895921</v>
      </c>
      <c r="X9" s="59">
        <v>-1536335969</v>
      </c>
      <c r="Y9" s="60">
        <v>-33.93</v>
      </c>
      <c r="Z9" s="61">
        <v>4527895921</v>
      </c>
    </row>
    <row r="10" spans="1:26" ht="20.25">
      <c r="A10" s="62" t="s">
        <v>93</v>
      </c>
      <c r="B10" s="63">
        <f>SUM(B5:B9)</f>
        <v>34043189158</v>
      </c>
      <c r="C10" s="63">
        <f>SUM(C5:C9)</f>
        <v>0</v>
      </c>
      <c r="D10" s="64">
        <f aca="true" t="shared" si="0" ref="D10:Z10">SUM(D5:D9)</f>
        <v>38665061294</v>
      </c>
      <c r="E10" s="65">
        <f t="shared" si="0"/>
        <v>39148558378</v>
      </c>
      <c r="F10" s="65">
        <f t="shared" si="0"/>
        <v>4195523705</v>
      </c>
      <c r="G10" s="65">
        <f t="shared" si="0"/>
        <v>3689989947</v>
      </c>
      <c r="H10" s="65">
        <f t="shared" si="0"/>
        <v>2766202609</v>
      </c>
      <c r="I10" s="65">
        <f t="shared" si="0"/>
        <v>10651716261</v>
      </c>
      <c r="J10" s="65">
        <f t="shared" si="0"/>
        <v>2497514879</v>
      </c>
      <c r="K10" s="65">
        <f t="shared" si="0"/>
        <v>2537032147</v>
      </c>
      <c r="L10" s="65">
        <f t="shared" si="0"/>
        <v>4171018907</v>
      </c>
      <c r="M10" s="65">
        <f t="shared" si="0"/>
        <v>9205565933</v>
      </c>
      <c r="N10" s="65">
        <f t="shared" si="0"/>
        <v>2470021248</v>
      </c>
      <c r="O10" s="65">
        <f t="shared" si="0"/>
        <v>2613732313</v>
      </c>
      <c r="P10" s="65">
        <f t="shared" si="0"/>
        <v>1951848825</v>
      </c>
      <c r="Q10" s="65">
        <f t="shared" si="0"/>
        <v>7035602386</v>
      </c>
      <c r="R10" s="65">
        <f t="shared" si="0"/>
        <v>4073222958</v>
      </c>
      <c r="S10" s="65">
        <f t="shared" si="0"/>
        <v>2224888048</v>
      </c>
      <c r="T10" s="65">
        <f t="shared" si="0"/>
        <v>2497232412</v>
      </c>
      <c r="U10" s="65">
        <f t="shared" si="0"/>
        <v>8795343418</v>
      </c>
      <c r="V10" s="65">
        <f t="shared" si="0"/>
        <v>35688227998</v>
      </c>
      <c r="W10" s="65">
        <f t="shared" si="0"/>
        <v>39148558378</v>
      </c>
      <c r="X10" s="65">
        <f t="shared" si="0"/>
        <v>-3460330380</v>
      </c>
      <c r="Y10" s="66">
        <f>+IF(W10&lt;&gt;0,(X10/W10)*100,0)</f>
        <v>-8.83897268090611</v>
      </c>
      <c r="Z10" s="67">
        <f t="shared" si="0"/>
        <v>39148558378</v>
      </c>
    </row>
    <row r="11" spans="1:26" ht="12.75">
      <c r="A11" s="57" t="s">
        <v>36</v>
      </c>
      <c r="B11" s="18">
        <v>8449847186</v>
      </c>
      <c r="C11" s="18">
        <v>0</v>
      </c>
      <c r="D11" s="58">
        <v>9628450297</v>
      </c>
      <c r="E11" s="59">
        <v>9311903128</v>
      </c>
      <c r="F11" s="59">
        <v>762906367</v>
      </c>
      <c r="G11" s="59">
        <v>755657722</v>
      </c>
      <c r="H11" s="59">
        <v>756331605</v>
      </c>
      <c r="I11" s="59">
        <v>2274895694</v>
      </c>
      <c r="J11" s="59">
        <v>784741348</v>
      </c>
      <c r="K11" s="59">
        <v>760184897</v>
      </c>
      <c r="L11" s="59">
        <v>784346184</v>
      </c>
      <c r="M11" s="59">
        <v>2329272429</v>
      </c>
      <c r="N11" s="59">
        <v>792765290</v>
      </c>
      <c r="O11" s="59">
        <v>764561570</v>
      </c>
      <c r="P11" s="59">
        <v>755871799</v>
      </c>
      <c r="Q11" s="59">
        <v>2313198659</v>
      </c>
      <c r="R11" s="59">
        <v>756958845</v>
      </c>
      <c r="S11" s="59">
        <v>779850730</v>
      </c>
      <c r="T11" s="59">
        <v>758713953</v>
      </c>
      <c r="U11" s="59">
        <v>2295523528</v>
      </c>
      <c r="V11" s="59">
        <v>9212890310</v>
      </c>
      <c r="W11" s="59">
        <v>9311903128</v>
      </c>
      <c r="X11" s="59">
        <v>-99012818</v>
      </c>
      <c r="Y11" s="60">
        <v>-1.06</v>
      </c>
      <c r="Z11" s="61">
        <v>9311903128</v>
      </c>
    </row>
    <row r="12" spans="1:26" ht="12.75">
      <c r="A12" s="57" t="s">
        <v>37</v>
      </c>
      <c r="B12" s="18">
        <v>137935967</v>
      </c>
      <c r="C12" s="18">
        <v>0</v>
      </c>
      <c r="D12" s="58">
        <v>139695066</v>
      </c>
      <c r="E12" s="59">
        <v>142795066</v>
      </c>
      <c r="F12" s="59">
        <v>11258484</v>
      </c>
      <c r="G12" s="59">
        <v>11315975</v>
      </c>
      <c r="H12" s="59">
        <v>11360914</v>
      </c>
      <c r="I12" s="59">
        <v>33935373</v>
      </c>
      <c r="J12" s="59">
        <v>11283975</v>
      </c>
      <c r="K12" s="59">
        <v>11374782</v>
      </c>
      <c r="L12" s="59">
        <v>11362902</v>
      </c>
      <c r="M12" s="59">
        <v>34021659</v>
      </c>
      <c r="N12" s="59">
        <v>11362902</v>
      </c>
      <c r="O12" s="59">
        <v>11404946</v>
      </c>
      <c r="P12" s="59">
        <v>11405052</v>
      </c>
      <c r="Q12" s="59">
        <v>34172900</v>
      </c>
      <c r="R12" s="59">
        <v>11404452</v>
      </c>
      <c r="S12" s="59">
        <v>11379786</v>
      </c>
      <c r="T12" s="59">
        <v>11359512</v>
      </c>
      <c r="U12" s="59">
        <v>34143750</v>
      </c>
      <c r="V12" s="59">
        <v>136273682</v>
      </c>
      <c r="W12" s="59">
        <v>142795066</v>
      </c>
      <c r="X12" s="59">
        <v>-6521384</v>
      </c>
      <c r="Y12" s="60">
        <v>-4.57</v>
      </c>
      <c r="Z12" s="61">
        <v>142795066</v>
      </c>
    </row>
    <row r="13" spans="1:26" ht="12.75">
      <c r="A13" s="57" t="s">
        <v>94</v>
      </c>
      <c r="B13" s="18">
        <v>2586025015</v>
      </c>
      <c r="C13" s="18">
        <v>0</v>
      </c>
      <c r="D13" s="58">
        <v>2202788615</v>
      </c>
      <c r="E13" s="59">
        <v>2203918615</v>
      </c>
      <c r="F13" s="59">
        <v>183377995</v>
      </c>
      <c r="G13" s="59">
        <v>184939322</v>
      </c>
      <c r="H13" s="59">
        <v>184719690</v>
      </c>
      <c r="I13" s="59">
        <v>553037007</v>
      </c>
      <c r="J13" s="59">
        <v>184718573</v>
      </c>
      <c r="K13" s="59">
        <v>188009229</v>
      </c>
      <c r="L13" s="59">
        <v>186516783</v>
      </c>
      <c r="M13" s="59">
        <v>559244585</v>
      </c>
      <c r="N13" s="59">
        <v>185414263</v>
      </c>
      <c r="O13" s="59">
        <v>185422584</v>
      </c>
      <c r="P13" s="59">
        <v>9038128</v>
      </c>
      <c r="Q13" s="59">
        <v>379874975</v>
      </c>
      <c r="R13" s="59">
        <v>185520502</v>
      </c>
      <c r="S13" s="59">
        <v>362982598</v>
      </c>
      <c r="T13" s="59">
        <v>194426667</v>
      </c>
      <c r="U13" s="59">
        <v>742929767</v>
      </c>
      <c r="V13" s="59">
        <v>2235086334</v>
      </c>
      <c r="W13" s="59">
        <v>2203918615</v>
      </c>
      <c r="X13" s="59">
        <v>31167719</v>
      </c>
      <c r="Y13" s="60">
        <v>1.41</v>
      </c>
      <c r="Z13" s="61">
        <v>2203918615</v>
      </c>
    </row>
    <row r="14" spans="1:26" ht="12.75">
      <c r="A14" s="57" t="s">
        <v>38</v>
      </c>
      <c r="B14" s="18">
        <v>944492769</v>
      </c>
      <c r="C14" s="18">
        <v>0</v>
      </c>
      <c r="D14" s="58">
        <v>1096076483</v>
      </c>
      <c r="E14" s="59">
        <v>869054085</v>
      </c>
      <c r="F14" s="59">
        <v>109948425</v>
      </c>
      <c r="G14" s="59">
        <v>14363000</v>
      </c>
      <c r="H14" s="59">
        <v>57966214</v>
      </c>
      <c r="I14" s="59">
        <v>182277639</v>
      </c>
      <c r="J14" s="59">
        <v>123204041</v>
      </c>
      <c r="K14" s="59">
        <v>90220388</v>
      </c>
      <c r="L14" s="59">
        <v>78223270</v>
      </c>
      <c r="M14" s="59">
        <v>291647699</v>
      </c>
      <c r="N14" s="59">
        <v>107426248</v>
      </c>
      <c r="O14" s="59">
        <v>16710131</v>
      </c>
      <c r="P14" s="59">
        <v>53512136</v>
      </c>
      <c r="Q14" s="59">
        <v>177648515</v>
      </c>
      <c r="R14" s="59">
        <v>53556757</v>
      </c>
      <c r="S14" s="59">
        <v>162522188</v>
      </c>
      <c r="T14" s="59">
        <v>77618975</v>
      </c>
      <c r="U14" s="59">
        <v>293697920</v>
      </c>
      <c r="V14" s="59">
        <v>945271773</v>
      </c>
      <c r="W14" s="59">
        <v>869054085</v>
      </c>
      <c r="X14" s="59">
        <v>76217688</v>
      </c>
      <c r="Y14" s="60">
        <v>8.77</v>
      </c>
      <c r="Z14" s="61">
        <v>869054085</v>
      </c>
    </row>
    <row r="15" spans="1:26" ht="12.75">
      <c r="A15" s="57" t="s">
        <v>39</v>
      </c>
      <c r="B15" s="18">
        <v>15269964163</v>
      </c>
      <c r="C15" s="18">
        <v>0</v>
      </c>
      <c r="D15" s="58">
        <v>17862556427</v>
      </c>
      <c r="E15" s="59">
        <v>17112332628</v>
      </c>
      <c r="F15" s="59">
        <v>1887928190</v>
      </c>
      <c r="G15" s="59">
        <v>1549483179</v>
      </c>
      <c r="H15" s="59">
        <v>1541217628</v>
      </c>
      <c r="I15" s="59">
        <v>4978628997</v>
      </c>
      <c r="J15" s="59">
        <v>1382621837</v>
      </c>
      <c r="K15" s="59">
        <v>1337266921</v>
      </c>
      <c r="L15" s="59">
        <v>1172706571</v>
      </c>
      <c r="M15" s="59">
        <v>3892595329</v>
      </c>
      <c r="N15" s="59">
        <v>1215231750</v>
      </c>
      <c r="O15" s="59">
        <v>1264684322</v>
      </c>
      <c r="P15" s="59">
        <v>169498903</v>
      </c>
      <c r="Q15" s="59">
        <v>2649414975</v>
      </c>
      <c r="R15" s="59">
        <v>2357309901</v>
      </c>
      <c r="S15" s="59">
        <v>836605458</v>
      </c>
      <c r="T15" s="59">
        <v>1497070565</v>
      </c>
      <c r="U15" s="59">
        <v>4690985924</v>
      </c>
      <c r="V15" s="59">
        <v>16211625225</v>
      </c>
      <c r="W15" s="59">
        <v>17112332628</v>
      </c>
      <c r="X15" s="59">
        <v>-900707403</v>
      </c>
      <c r="Y15" s="60">
        <v>-5.26</v>
      </c>
      <c r="Z15" s="61">
        <v>17112332628</v>
      </c>
    </row>
    <row r="16" spans="1:26" ht="12.75">
      <c r="A16" s="57" t="s">
        <v>34</v>
      </c>
      <c r="B16" s="18">
        <v>1038317340</v>
      </c>
      <c r="C16" s="18">
        <v>0</v>
      </c>
      <c r="D16" s="58">
        <v>675033151</v>
      </c>
      <c r="E16" s="59">
        <v>646699532</v>
      </c>
      <c r="F16" s="59">
        <v>331670</v>
      </c>
      <c r="G16" s="59">
        <v>11944827</v>
      </c>
      <c r="H16" s="59">
        <v>47941929</v>
      </c>
      <c r="I16" s="59">
        <v>60218426</v>
      </c>
      <c r="J16" s="59">
        <v>43537433</v>
      </c>
      <c r="K16" s="59">
        <v>72150470</v>
      </c>
      <c r="L16" s="59">
        <v>30311271</v>
      </c>
      <c r="M16" s="59">
        <v>145999174</v>
      </c>
      <c r="N16" s="59">
        <v>54802803</v>
      </c>
      <c r="O16" s="59">
        <v>49790011</v>
      </c>
      <c r="P16" s="59">
        <v>43907792</v>
      </c>
      <c r="Q16" s="59">
        <v>148500606</v>
      </c>
      <c r="R16" s="59">
        <v>51850957</v>
      </c>
      <c r="S16" s="59">
        <v>46623666</v>
      </c>
      <c r="T16" s="59">
        <v>48935267</v>
      </c>
      <c r="U16" s="59">
        <v>147409890</v>
      </c>
      <c r="V16" s="59">
        <v>502128096</v>
      </c>
      <c r="W16" s="59">
        <v>646699532</v>
      </c>
      <c r="X16" s="59">
        <v>-144571436</v>
      </c>
      <c r="Y16" s="60">
        <v>-22.36</v>
      </c>
      <c r="Z16" s="61">
        <v>646699532</v>
      </c>
    </row>
    <row r="17" spans="1:26" ht="12.75">
      <c r="A17" s="57" t="s">
        <v>40</v>
      </c>
      <c r="B17" s="18">
        <v>9593899991</v>
      </c>
      <c r="C17" s="18">
        <v>0</v>
      </c>
      <c r="D17" s="58">
        <v>7201431172</v>
      </c>
      <c r="E17" s="59">
        <v>8989436392</v>
      </c>
      <c r="F17" s="59">
        <v>273832485</v>
      </c>
      <c r="G17" s="59">
        <v>524092198</v>
      </c>
      <c r="H17" s="59">
        <v>669307132</v>
      </c>
      <c r="I17" s="59">
        <v>1467231815</v>
      </c>
      <c r="J17" s="59">
        <v>703553785</v>
      </c>
      <c r="K17" s="59">
        <v>536167406</v>
      </c>
      <c r="L17" s="59">
        <v>649849636</v>
      </c>
      <c r="M17" s="59">
        <v>1889570827</v>
      </c>
      <c r="N17" s="59">
        <v>573441692</v>
      </c>
      <c r="O17" s="59">
        <v>666719743</v>
      </c>
      <c r="P17" s="59">
        <v>425979922</v>
      </c>
      <c r="Q17" s="59">
        <v>1666141357</v>
      </c>
      <c r="R17" s="59">
        <v>744783988</v>
      </c>
      <c r="S17" s="59">
        <v>809330082</v>
      </c>
      <c r="T17" s="59">
        <v>1351902039</v>
      </c>
      <c r="U17" s="59">
        <v>2906016109</v>
      </c>
      <c r="V17" s="59">
        <v>7928960108</v>
      </c>
      <c r="W17" s="59">
        <v>8989436392</v>
      </c>
      <c r="X17" s="59">
        <v>-1060476284</v>
      </c>
      <c r="Y17" s="60">
        <v>-11.8</v>
      </c>
      <c r="Z17" s="61">
        <v>8989436392</v>
      </c>
    </row>
    <row r="18" spans="1:26" ht="12.75">
      <c r="A18" s="68" t="s">
        <v>41</v>
      </c>
      <c r="B18" s="69">
        <f>SUM(B11:B17)</f>
        <v>38020482431</v>
      </c>
      <c r="C18" s="69">
        <f>SUM(C11:C17)</f>
        <v>0</v>
      </c>
      <c r="D18" s="70">
        <f aca="true" t="shared" si="1" ref="D18:Z18">SUM(D11:D17)</f>
        <v>38806031211</v>
      </c>
      <c r="E18" s="71">
        <f t="shared" si="1"/>
        <v>39276139446</v>
      </c>
      <c r="F18" s="71">
        <f t="shared" si="1"/>
        <v>3229583616</v>
      </c>
      <c r="G18" s="71">
        <f t="shared" si="1"/>
        <v>3051796223</v>
      </c>
      <c r="H18" s="71">
        <f t="shared" si="1"/>
        <v>3268845112</v>
      </c>
      <c r="I18" s="71">
        <f t="shared" si="1"/>
        <v>9550224951</v>
      </c>
      <c r="J18" s="71">
        <f t="shared" si="1"/>
        <v>3233660992</v>
      </c>
      <c r="K18" s="71">
        <f t="shared" si="1"/>
        <v>2995374093</v>
      </c>
      <c r="L18" s="71">
        <f t="shared" si="1"/>
        <v>2913316617</v>
      </c>
      <c r="M18" s="71">
        <f t="shared" si="1"/>
        <v>9142351702</v>
      </c>
      <c r="N18" s="71">
        <f t="shared" si="1"/>
        <v>2940444948</v>
      </c>
      <c r="O18" s="71">
        <f t="shared" si="1"/>
        <v>2959293307</v>
      </c>
      <c r="P18" s="71">
        <f t="shared" si="1"/>
        <v>1469213732</v>
      </c>
      <c r="Q18" s="71">
        <f t="shared" si="1"/>
        <v>7368951987</v>
      </c>
      <c r="R18" s="71">
        <f t="shared" si="1"/>
        <v>4161385402</v>
      </c>
      <c r="S18" s="71">
        <f t="shared" si="1"/>
        <v>3009294508</v>
      </c>
      <c r="T18" s="71">
        <f t="shared" si="1"/>
        <v>3940026978</v>
      </c>
      <c r="U18" s="71">
        <f t="shared" si="1"/>
        <v>11110706888</v>
      </c>
      <c r="V18" s="71">
        <f t="shared" si="1"/>
        <v>37172235528</v>
      </c>
      <c r="W18" s="71">
        <f t="shared" si="1"/>
        <v>39276139446</v>
      </c>
      <c r="X18" s="71">
        <f t="shared" si="1"/>
        <v>-2103903918</v>
      </c>
      <c r="Y18" s="66">
        <f>+IF(W18&lt;&gt;0,(X18/W18)*100,0)</f>
        <v>-5.356697342651552</v>
      </c>
      <c r="Z18" s="72">
        <f t="shared" si="1"/>
        <v>39276139446</v>
      </c>
    </row>
    <row r="19" spans="1:26" ht="12.75">
      <c r="A19" s="68" t="s">
        <v>42</v>
      </c>
      <c r="B19" s="73">
        <f>+B10-B18</f>
        <v>-3977293273</v>
      </c>
      <c r="C19" s="73">
        <f>+C10-C18</f>
        <v>0</v>
      </c>
      <c r="D19" s="74">
        <f aca="true" t="shared" si="2" ref="D19:Z19">+D10-D18</f>
        <v>-140969917</v>
      </c>
      <c r="E19" s="75">
        <f t="shared" si="2"/>
        <v>-127581068</v>
      </c>
      <c r="F19" s="75">
        <f t="shared" si="2"/>
        <v>965940089</v>
      </c>
      <c r="G19" s="75">
        <f t="shared" si="2"/>
        <v>638193724</v>
      </c>
      <c r="H19" s="75">
        <f t="shared" si="2"/>
        <v>-502642503</v>
      </c>
      <c r="I19" s="75">
        <f t="shared" si="2"/>
        <v>1101491310</v>
      </c>
      <c r="J19" s="75">
        <f t="shared" si="2"/>
        <v>-736146113</v>
      </c>
      <c r="K19" s="75">
        <f t="shared" si="2"/>
        <v>-458341946</v>
      </c>
      <c r="L19" s="75">
        <f t="shared" si="2"/>
        <v>1257702290</v>
      </c>
      <c r="M19" s="75">
        <f t="shared" si="2"/>
        <v>63214231</v>
      </c>
      <c r="N19" s="75">
        <f t="shared" si="2"/>
        <v>-470423700</v>
      </c>
      <c r="O19" s="75">
        <f t="shared" si="2"/>
        <v>-345560994</v>
      </c>
      <c r="P19" s="75">
        <f t="shared" si="2"/>
        <v>482635093</v>
      </c>
      <c r="Q19" s="75">
        <f t="shared" si="2"/>
        <v>-333349601</v>
      </c>
      <c r="R19" s="75">
        <f t="shared" si="2"/>
        <v>-88162444</v>
      </c>
      <c r="S19" s="75">
        <f t="shared" si="2"/>
        <v>-784406460</v>
      </c>
      <c r="T19" s="75">
        <f t="shared" si="2"/>
        <v>-1442794566</v>
      </c>
      <c r="U19" s="75">
        <f t="shared" si="2"/>
        <v>-2315363470</v>
      </c>
      <c r="V19" s="75">
        <f t="shared" si="2"/>
        <v>-1484007530</v>
      </c>
      <c r="W19" s="75">
        <f>IF(E10=E18,0,W10-W18)</f>
        <v>-127581068</v>
      </c>
      <c r="X19" s="75">
        <f t="shared" si="2"/>
        <v>-1356426462</v>
      </c>
      <c r="Y19" s="76">
        <f>+IF(W19&lt;&gt;0,(X19/W19)*100,0)</f>
        <v>1063.1878877201436</v>
      </c>
      <c r="Z19" s="77">
        <f t="shared" si="2"/>
        <v>-127581068</v>
      </c>
    </row>
    <row r="20" spans="1:26" ht="20.25">
      <c r="A20" s="78" t="s">
        <v>43</v>
      </c>
      <c r="B20" s="79">
        <v>2053380874</v>
      </c>
      <c r="C20" s="79">
        <v>0</v>
      </c>
      <c r="D20" s="80">
        <v>2623420369</v>
      </c>
      <c r="E20" s="81">
        <v>2062037338</v>
      </c>
      <c r="F20" s="81">
        <v>0</v>
      </c>
      <c r="G20" s="81">
        <v>29850</v>
      </c>
      <c r="H20" s="81">
        <v>109962428</v>
      </c>
      <c r="I20" s="81">
        <v>109992278</v>
      </c>
      <c r="J20" s="81">
        <v>230390619</v>
      </c>
      <c r="K20" s="81">
        <v>115450161</v>
      </c>
      <c r="L20" s="81">
        <v>216148099</v>
      </c>
      <c r="M20" s="81">
        <v>561988879</v>
      </c>
      <c r="N20" s="81">
        <v>94203770</v>
      </c>
      <c r="O20" s="81">
        <v>72537968</v>
      </c>
      <c r="P20" s="81">
        <v>0</v>
      </c>
      <c r="Q20" s="81">
        <v>166741738</v>
      </c>
      <c r="R20" s="81">
        <v>299280845</v>
      </c>
      <c r="S20" s="81">
        <v>27447980</v>
      </c>
      <c r="T20" s="81">
        <v>108483912</v>
      </c>
      <c r="U20" s="81">
        <v>435212737</v>
      </c>
      <c r="V20" s="81">
        <v>1273935632</v>
      </c>
      <c r="W20" s="81">
        <v>2062037338</v>
      </c>
      <c r="X20" s="81">
        <v>-788101706</v>
      </c>
      <c r="Y20" s="82">
        <v>-38.22</v>
      </c>
      <c r="Z20" s="83">
        <v>2062037338</v>
      </c>
    </row>
    <row r="21" spans="1:26" ht="41.25">
      <c r="A21" s="84" t="s">
        <v>95</v>
      </c>
      <c r="B21" s="85">
        <v>1144369927</v>
      </c>
      <c r="C21" s="85">
        <v>0</v>
      </c>
      <c r="D21" s="86">
        <v>302493758</v>
      </c>
      <c r="E21" s="87">
        <v>295960280</v>
      </c>
      <c r="F21" s="87">
        <v>76014571</v>
      </c>
      <c r="G21" s="87">
        <v>108544679</v>
      </c>
      <c r="H21" s="87">
        <v>99701878</v>
      </c>
      <c r="I21" s="87">
        <v>284261128</v>
      </c>
      <c r="J21" s="87">
        <v>117178544</v>
      </c>
      <c r="K21" s="87">
        <v>86747773</v>
      </c>
      <c r="L21" s="87">
        <v>101605404</v>
      </c>
      <c r="M21" s="87">
        <v>305531721</v>
      </c>
      <c r="N21" s="87">
        <v>88763267</v>
      </c>
      <c r="O21" s="87">
        <v>86153841</v>
      </c>
      <c r="P21" s="87">
        <v>105711197</v>
      </c>
      <c r="Q21" s="87">
        <v>280628305</v>
      </c>
      <c r="R21" s="87">
        <v>72969531</v>
      </c>
      <c r="S21" s="87">
        <v>84565255</v>
      </c>
      <c r="T21" s="87">
        <v>141747384</v>
      </c>
      <c r="U21" s="87">
        <v>299282170</v>
      </c>
      <c r="V21" s="87">
        <v>1169703324</v>
      </c>
      <c r="W21" s="87">
        <v>295960280</v>
      </c>
      <c r="X21" s="87">
        <v>873743044</v>
      </c>
      <c r="Y21" s="88">
        <v>295.22</v>
      </c>
      <c r="Z21" s="89">
        <v>295960280</v>
      </c>
    </row>
    <row r="22" spans="1:26" ht="12.75">
      <c r="A22" s="90" t="s">
        <v>96</v>
      </c>
      <c r="B22" s="91">
        <f>SUM(B19:B21)</f>
        <v>-779542472</v>
      </c>
      <c r="C22" s="91">
        <f>SUM(C19:C21)</f>
        <v>0</v>
      </c>
      <c r="D22" s="92">
        <f aca="true" t="shared" si="3" ref="D22:Z22">SUM(D19:D21)</f>
        <v>2784944210</v>
      </c>
      <c r="E22" s="93">
        <f t="shared" si="3"/>
        <v>2230416550</v>
      </c>
      <c r="F22" s="93">
        <f t="shared" si="3"/>
        <v>1041954660</v>
      </c>
      <c r="G22" s="93">
        <f t="shared" si="3"/>
        <v>746768253</v>
      </c>
      <c r="H22" s="93">
        <f t="shared" si="3"/>
        <v>-292978197</v>
      </c>
      <c r="I22" s="93">
        <f t="shared" si="3"/>
        <v>1495744716</v>
      </c>
      <c r="J22" s="93">
        <f t="shared" si="3"/>
        <v>-388576950</v>
      </c>
      <c r="K22" s="93">
        <f t="shared" si="3"/>
        <v>-256144012</v>
      </c>
      <c r="L22" s="93">
        <f t="shared" si="3"/>
        <v>1575455793</v>
      </c>
      <c r="M22" s="93">
        <f t="shared" si="3"/>
        <v>930734831</v>
      </c>
      <c r="N22" s="93">
        <f t="shared" si="3"/>
        <v>-287456663</v>
      </c>
      <c r="O22" s="93">
        <f t="shared" si="3"/>
        <v>-186869185</v>
      </c>
      <c r="P22" s="93">
        <f t="shared" si="3"/>
        <v>588346290</v>
      </c>
      <c r="Q22" s="93">
        <f t="shared" si="3"/>
        <v>114020442</v>
      </c>
      <c r="R22" s="93">
        <f t="shared" si="3"/>
        <v>284087932</v>
      </c>
      <c r="S22" s="93">
        <f t="shared" si="3"/>
        <v>-672393225</v>
      </c>
      <c r="T22" s="93">
        <f t="shared" si="3"/>
        <v>-1192563270</v>
      </c>
      <c r="U22" s="93">
        <f t="shared" si="3"/>
        <v>-1580868563</v>
      </c>
      <c r="V22" s="93">
        <f t="shared" si="3"/>
        <v>959631426</v>
      </c>
      <c r="W22" s="93">
        <f t="shared" si="3"/>
        <v>2230416550</v>
      </c>
      <c r="X22" s="93">
        <f t="shared" si="3"/>
        <v>-1270785124</v>
      </c>
      <c r="Y22" s="94">
        <f>+IF(W22&lt;&gt;0,(X22/W22)*100,0)</f>
        <v>-56.97523738334886</v>
      </c>
      <c r="Z22" s="95">
        <f t="shared" si="3"/>
        <v>2230416550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-779542472</v>
      </c>
      <c r="C24" s="73">
        <f>SUM(C22:C23)</f>
        <v>0</v>
      </c>
      <c r="D24" s="74">
        <f aca="true" t="shared" si="4" ref="D24:Z24">SUM(D22:D23)</f>
        <v>2784944210</v>
      </c>
      <c r="E24" s="75">
        <f t="shared" si="4"/>
        <v>2230416550</v>
      </c>
      <c r="F24" s="75">
        <f t="shared" si="4"/>
        <v>1041954660</v>
      </c>
      <c r="G24" s="75">
        <f t="shared" si="4"/>
        <v>746768253</v>
      </c>
      <c r="H24" s="75">
        <f t="shared" si="4"/>
        <v>-292978197</v>
      </c>
      <c r="I24" s="75">
        <f t="shared" si="4"/>
        <v>1495744716</v>
      </c>
      <c r="J24" s="75">
        <f t="shared" si="4"/>
        <v>-388576950</v>
      </c>
      <c r="K24" s="75">
        <f t="shared" si="4"/>
        <v>-256144012</v>
      </c>
      <c r="L24" s="75">
        <f t="shared" si="4"/>
        <v>1575455793</v>
      </c>
      <c r="M24" s="75">
        <f t="shared" si="4"/>
        <v>930734831</v>
      </c>
      <c r="N24" s="75">
        <f t="shared" si="4"/>
        <v>-287456663</v>
      </c>
      <c r="O24" s="75">
        <f t="shared" si="4"/>
        <v>-186869185</v>
      </c>
      <c r="P24" s="75">
        <f t="shared" si="4"/>
        <v>588346290</v>
      </c>
      <c r="Q24" s="75">
        <f t="shared" si="4"/>
        <v>114020442</v>
      </c>
      <c r="R24" s="75">
        <f t="shared" si="4"/>
        <v>284087932</v>
      </c>
      <c r="S24" s="75">
        <f t="shared" si="4"/>
        <v>-672393225</v>
      </c>
      <c r="T24" s="75">
        <f t="shared" si="4"/>
        <v>-1192563270</v>
      </c>
      <c r="U24" s="75">
        <f t="shared" si="4"/>
        <v>-1580868563</v>
      </c>
      <c r="V24" s="75">
        <f t="shared" si="4"/>
        <v>959631426</v>
      </c>
      <c r="W24" s="75">
        <f t="shared" si="4"/>
        <v>2230416550</v>
      </c>
      <c r="X24" s="75">
        <f t="shared" si="4"/>
        <v>-1270785124</v>
      </c>
      <c r="Y24" s="76">
        <f>+IF(W24&lt;&gt;0,(X24/W24)*100,0)</f>
        <v>-56.97523738334886</v>
      </c>
      <c r="Z24" s="77">
        <f t="shared" si="4"/>
        <v>2230416550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6150821795</v>
      </c>
      <c r="C27" s="21">
        <v>0</v>
      </c>
      <c r="D27" s="103">
        <v>7417206981</v>
      </c>
      <c r="E27" s="104">
        <v>5000624398</v>
      </c>
      <c r="F27" s="104">
        <v>5537530</v>
      </c>
      <c r="G27" s="104">
        <v>102707190</v>
      </c>
      <c r="H27" s="104">
        <v>197848320</v>
      </c>
      <c r="I27" s="104">
        <v>306093040</v>
      </c>
      <c r="J27" s="104">
        <v>532733951</v>
      </c>
      <c r="K27" s="104">
        <v>367918086</v>
      </c>
      <c r="L27" s="104">
        <v>554071399</v>
      </c>
      <c r="M27" s="104">
        <v>1454723436</v>
      </c>
      <c r="N27" s="104">
        <v>179725095</v>
      </c>
      <c r="O27" s="104">
        <v>266048926</v>
      </c>
      <c r="P27" s="104">
        <v>521809012</v>
      </c>
      <c r="Q27" s="104">
        <v>967583033</v>
      </c>
      <c r="R27" s="104">
        <v>322162752</v>
      </c>
      <c r="S27" s="104">
        <v>335974442</v>
      </c>
      <c r="T27" s="104">
        <v>582039539</v>
      </c>
      <c r="U27" s="104">
        <v>1240176733</v>
      </c>
      <c r="V27" s="104">
        <v>3968576242</v>
      </c>
      <c r="W27" s="104">
        <v>5000624398</v>
      </c>
      <c r="X27" s="104">
        <v>-1032048156</v>
      </c>
      <c r="Y27" s="105">
        <v>-20.64</v>
      </c>
      <c r="Z27" s="106">
        <v>5000624398</v>
      </c>
    </row>
    <row r="28" spans="1:26" ht="12.75">
      <c r="A28" s="107" t="s">
        <v>47</v>
      </c>
      <c r="B28" s="18">
        <v>2042093804</v>
      </c>
      <c r="C28" s="18">
        <v>0</v>
      </c>
      <c r="D28" s="58">
        <v>2351509919</v>
      </c>
      <c r="E28" s="59">
        <v>2062037338</v>
      </c>
      <c r="F28" s="59">
        <v>0</v>
      </c>
      <c r="G28" s="59">
        <v>46837795</v>
      </c>
      <c r="H28" s="59">
        <v>47546423</v>
      </c>
      <c r="I28" s="59">
        <v>94384218</v>
      </c>
      <c r="J28" s="59">
        <v>191593815</v>
      </c>
      <c r="K28" s="59">
        <v>121575812</v>
      </c>
      <c r="L28" s="59">
        <v>202783327</v>
      </c>
      <c r="M28" s="59">
        <v>515952954</v>
      </c>
      <c r="N28" s="59">
        <v>155847763</v>
      </c>
      <c r="O28" s="59">
        <v>72615330</v>
      </c>
      <c r="P28" s="59">
        <v>161906958</v>
      </c>
      <c r="Q28" s="59">
        <v>390370051</v>
      </c>
      <c r="R28" s="59">
        <v>137373889</v>
      </c>
      <c r="S28" s="59">
        <v>26963353</v>
      </c>
      <c r="T28" s="59">
        <v>198170864</v>
      </c>
      <c r="U28" s="59">
        <v>362508106</v>
      </c>
      <c r="V28" s="59">
        <v>1363215329</v>
      </c>
      <c r="W28" s="59">
        <v>2062037338</v>
      </c>
      <c r="X28" s="59">
        <v>-698822009</v>
      </c>
      <c r="Y28" s="60">
        <v>-33.89</v>
      </c>
      <c r="Z28" s="61">
        <v>2062037338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2996590608</v>
      </c>
      <c r="C30" s="18">
        <v>0</v>
      </c>
      <c r="D30" s="58">
        <v>4014818178</v>
      </c>
      <c r="E30" s="59">
        <v>2212497654</v>
      </c>
      <c r="F30" s="59">
        <v>4758382</v>
      </c>
      <c r="G30" s="59">
        <v>39824851</v>
      </c>
      <c r="H30" s="59">
        <v>129484718</v>
      </c>
      <c r="I30" s="59">
        <v>174067951</v>
      </c>
      <c r="J30" s="59">
        <v>283678575</v>
      </c>
      <c r="K30" s="59">
        <v>211362871</v>
      </c>
      <c r="L30" s="59">
        <v>286057702</v>
      </c>
      <c r="M30" s="59">
        <v>781099148</v>
      </c>
      <c r="N30" s="59">
        <v>-15508926</v>
      </c>
      <c r="O30" s="59">
        <v>152966520</v>
      </c>
      <c r="P30" s="59">
        <v>299218433</v>
      </c>
      <c r="Q30" s="59">
        <v>436676027</v>
      </c>
      <c r="R30" s="59">
        <v>164038303</v>
      </c>
      <c r="S30" s="59">
        <v>181085304</v>
      </c>
      <c r="T30" s="59">
        <v>283109824</v>
      </c>
      <c r="U30" s="59">
        <v>628233431</v>
      </c>
      <c r="V30" s="59">
        <v>2020076557</v>
      </c>
      <c r="W30" s="59">
        <v>2212497654</v>
      </c>
      <c r="X30" s="59">
        <v>-192421097</v>
      </c>
      <c r="Y30" s="60">
        <v>-8.7</v>
      </c>
      <c r="Z30" s="61">
        <v>2212497654</v>
      </c>
    </row>
    <row r="31" spans="1:26" ht="12.75">
      <c r="A31" s="57" t="s">
        <v>49</v>
      </c>
      <c r="B31" s="18">
        <v>934134779</v>
      </c>
      <c r="C31" s="18">
        <v>0</v>
      </c>
      <c r="D31" s="58">
        <v>1050878884</v>
      </c>
      <c r="E31" s="59">
        <v>726089406</v>
      </c>
      <c r="F31" s="59">
        <v>779148</v>
      </c>
      <c r="G31" s="59">
        <v>16044544</v>
      </c>
      <c r="H31" s="59">
        <v>20817179</v>
      </c>
      <c r="I31" s="59">
        <v>37640871</v>
      </c>
      <c r="J31" s="59">
        <v>57461561</v>
      </c>
      <c r="K31" s="59">
        <v>34979403</v>
      </c>
      <c r="L31" s="59">
        <v>65230370</v>
      </c>
      <c r="M31" s="59">
        <v>157671334</v>
      </c>
      <c r="N31" s="59">
        <v>39386258</v>
      </c>
      <c r="O31" s="59">
        <v>40467076</v>
      </c>
      <c r="P31" s="59">
        <v>60683621</v>
      </c>
      <c r="Q31" s="59">
        <v>140536955</v>
      </c>
      <c r="R31" s="59">
        <v>20750560</v>
      </c>
      <c r="S31" s="59">
        <v>127925785</v>
      </c>
      <c r="T31" s="59">
        <v>100758851</v>
      </c>
      <c r="U31" s="59">
        <v>249435196</v>
      </c>
      <c r="V31" s="59">
        <v>585284356</v>
      </c>
      <c r="W31" s="59">
        <v>726089406</v>
      </c>
      <c r="X31" s="59">
        <v>-140805050</v>
      </c>
      <c r="Y31" s="60">
        <v>-19.39</v>
      </c>
      <c r="Z31" s="61">
        <v>726089406</v>
      </c>
    </row>
    <row r="32" spans="1:26" ht="12.75">
      <c r="A32" s="68" t="s">
        <v>50</v>
      </c>
      <c r="B32" s="21">
        <f>SUM(B28:B31)</f>
        <v>5972819191</v>
      </c>
      <c r="C32" s="21">
        <f>SUM(C28:C31)</f>
        <v>0</v>
      </c>
      <c r="D32" s="103">
        <f aca="true" t="shared" si="5" ref="D32:Z32">SUM(D28:D31)</f>
        <v>7417206981</v>
      </c>
      <c r="E32" s="104">
        <f t="shared" si="5"/>
        <v>5000624398</v>
      </c>
      <c r="F32" s="104">
        <f t="shared" si="5"/>
        <v>5537530</v>
      </c>
      <c r="G32" s="104">
        <f t="shared" si="5"/>
        <v>102707190</v>
      </c>
      <c r="H32" s="104">
        <f t="shared" si="5"/>
        <v>197848320</v>
      </c>
      <c r="I32" s="104">
        <f t="shared" si="5"/>
        <v>306093040</v>
      </c>
      <c r="J32" s="104">
        <f t="shared" si="5"/>
        <v>532733951</v>
      </c>
      <c r="K32" s="104">
        <f t="shared" si="5"/>
        <v>367918086</v>
      </c>
      <c r="L32" s="104">
        <f t="shared" si="5"/>
        <v>554071399</v>
      </c>
      <c r="M32" s="104">
        <f t="shared" si="5"/>
        <v>1454723436</v>
      </c>
      <c r="N32" s="104">
        <f t="shared" si="5"/>
        <v>179725095</v>
      </c>
      <c r="O32" s="104">
        <f t="shared" si="5"/>
        <v>266048926</v>
      </c>
      <c r="P32" s="104">
        <f t="shared" si="5"/>
        <v>521809012</v>
      </c>
      <c r="Q32" s="104">
        <f t="shared" si="5"/>
        <v>967583033</v>
      </c>
      <c r="R32" s="104">
        <f t="shared" si="5"/>
        <v>322162752</v>
      </c>
      <c r="S32" s="104">
        <f t="shared" si="5"/>
        <v>335974442</v>
      </c>
      <c r="T32" s="104">
        <f t="shared" si="5"/>
        <v>582039539</v>
      </c>
      <c r="U32" s="104">
        <f t="shared" si="5"/>
        <v>1240176733</v>
      </c>
      <c r="V32" s="104">
        <f t="shared" si="5"/>
        <v>3968576242</v>
      </c>
      <c r="W32" s="104">
        <f t="shared" si="5"/>
        <v>5000624398</v>
      </c>
      <c r="X32" s="104">
        <f t="shared" si="5"/>
        <v>-1032048156</v>
      </c>
      <c r="Y32" s="105">
        <f>+IF(W32&lt;&gt;0,(X32/W32)*100,0)</f>
        <v>-20.638385806635824</v>
      </c>
      <c r="Z32" s="106">
        <f t="shared" si="5"/>
        <v>5000624398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10924835894</v>
      </c>
      <c r="C35" s="18">
        <v>0</v>
      </c>
      <c r="D35" s="58">
        <v>9809908856</v>
      </c>
      <c r="E35" s="59">
        <v>9807541456</v>
      </c>
      <c r="F35" s="59">
        <v>13100412643</v>
      </c>
      <c r="G35" s="59">
        <v>-358480348</v>
      </c>
      <c r="H35" s="59">
        <v>-196125655</v>
      </c>
      <c r="I35" s="59">
        <v>12545806640</v>
      </c>
      <c r="J35" s="59">
        <v>-423522079</v>
      </c>
      <c r="K35" s="59">
        <v>-354999230</v>
      </c>
      <c r="L35" s="59">
        <v>-241850551</v>
      </c>
      <c r="M35" s="59">
        <v>-1020371860</v>
      </c>
      <c r="N35" s="59">
        <v>311040850</v>
      </c>
      <c r="O35" s="59">
        <v>-157243277</v>
      </c>
      <c r="P35" s="59">
        <v>-324076988</v>
      </c>
      <c r="Q35" s="59">
        <v>-170279415</v>
      </c>
      <c r="R35" s="59">
        <v>1754360586</v>
      </c>
      <c r="S35" s="59">
        <v>-713493194</v>
      </c>
      <c r="T35" s="59">
        <v>-354833372</v>
      </c>
      <c r="U35" s="59">
        <v>686034020</v>
      </c>
      <c r="V35" s="59">
        <v>12041189385</v>
      </c>
      <c r="W35" s="59">
        <v>9807541456</v>
      </c>
      <c r="X35" s="59">
        <v>2233647929</v>
      </c>
      <c r="Y35" s="60">
        <v>22.77</v>
      </c>
      <c r="Z35" s="61">
        <v>9807541456</v>
      </c>
    </row>
    <row r="36" spans="1:26" ht="12.75">
      <c r="A36" s="57" t="s">
        <v>53</v>
      </c>
      <c r="B36" s="18">
        <v>61198860787</v>
      </c>
      <c r="C36" s="18">
        <v>0</v>
      </c>
      <c r="D36" s="58">
        <v>64072654130</v>
      </c>
      <c r="E36" s="59">
        <v>62943389732</v>
      </c>
      <c r="F36" s="59">
        <v>61676619979</v>
      </c>
      <c r="G36" s="59">
        <v>-638329038</v>
      </c>
      <c r="H36" s="59">
        <v>59289036</v>
      </c>
      <c r="I36" s="59">
        <v>61097579977</v>
      </c>
      <c r="J36" s="59">
        <v>379342766</v>
      </c>
      <c r="K36" s="59">
        <v>202451741</v>
      </c>
      <c r="L36" s="59">
        <v>378550422</v>
      </c>
      <c r="M36" s="59">
        <v>960344929</v>
      </c>
      <c r="N36" s="59">
        <v>-15205606</v>
      </c>
      <c r="O36" s="59">
        <v>127166888</v>
      </c>
      <c r="P36" s="59">
        <v>543139816</v>
      </c>
      <c r="Q36" s="59">
        <v>655101098</v>
      </c>
      <c r="R36" s="59">
        <v>182042461</v>
      </c>
      <c r="S36" s="59">
        <v>-70253891</v>
      </c>
      <c r="T36" s="59">
        <v>416068766</v>
      </c>
      <c r="U36" s="59">
        <v>527857336</v>
      </c>
      <c r="V36" s="59">
        <v>63240883340</v>
      </c>
      <c r="W36" s="59">
        <v>62943389732</v>
      </c>
      <c r="X36" s="59">
        <v>297493608</v>
      </c>
      <c r="Y36" s="60">
        <v>0.47</v>
      </c>
      <c r="Z36" s="61">
        <v>62943389732</v>
      </c>
    </row>
    <row r="37" spans="1:26" ht="12.75">
      <c r="A37" s="57" t="s">
        <v>54</v>
      </c>
      <c r="B37" s="18">
        <v>12984204517</v>
      </c>
      <c r="C37" s="18">
        <v>0</v>
      </c>
      <c r="D37" s="58">
        <v>14775924377</v>
      </c>
      <c r="E37" s="59">
        <v>14747268951</v>
      </c>
      <c r="F37" s="59">
        <v>11955622849</v>
      </c>
      <c r="G37" s="59">
        <v>-236516022</v>
      </c>
      <c r="H37" s="59">
        <v>147609706</v>
      </c>
      <c r="I37" s="59">
        <v>11866716533</v>
      </c>
      <c r="J37" s="59">
        <v>369668709</v>
      </c>
      <c r="K37" s="59">
        <v>183129333</v>
      </c>
      <c r="L37" s="59">
        <v>-205325785</v>
      </c>
      <c r="M37" s="59">
        <v>347472257</v>
      </c>
      <c r="N37" s="59">
        <v>654867922</v>
      </c>
      <c r="O37" s="59">
        <v>163375139</v>
      </c>
      <c r="P37" s="59">
        <v>-364488696</v>
      </c>
      <c r="Q37" s="59">
        <v>453754365</v>
      </c>
      <c r="R37" s="59">
        <v>1655757614</v>
      </c>
      <c r="S37" s="59">
        <v>-165652077</v>
      </c>
      <c r="T37" s="59">
        <v>1314874876</v>
      </c>
      <c r="U37" s="59">
        <v>2804980413</v>
      </c>
      <c r="V37" s="59">
        <v>15472923568</v>
      </c>
      <c r="W37" s="59">
        <v>14747268951</v>
      </c>
      <c r="X37" s="59">
        <v>725654617</v>
      </c>
      <c r="Y37" s="60">
        <v>4.92</v>
      </c>
      <c r="Z37" s="61">
        <v>14747268951</v>
      </c>
    </row>
    <row r="38" spans="1:26" ht="12.75">
      <c r="A38" s="57" t="s">
        <v>55</v>
      </c>
      <c r="B38" s="18">
        <v>9133744096</v>
      </c>
      <c r="C38" s="18">
        <v>0</v>
      </c>
      <c r="D38" s="58">
        <v>13501301860</v>
      </c>
      <c r="E38" s="59">
        <v>13501301860</v>
      </c>
      <c r="F38" s="59">
        <v>9087877862</v>
      </c>
      <c r="G38" s="59">
        <v>6918242</v>
      </c>
      <c r="H38" s="59">
        <v>-885331</v>
      </c>
      <c r="I38" s="59">
        <v>9093910773</v>
      </c>
      <c r="J38" s="59">
        <v>-25574817</v>
      </c>
      <c r="K38" s="59">
        <v>-79393595</v>
      </c>
      <c r="L38" s="59">
        <v>-70956501</v>
      </c>
      <c r="M38" s="59">
        <v>-175924913</v>
      </c>
      <c r="N38" s="59">
        <v>-47918444</v>
      </c>
      <c r="O38" s="59">
        <v>-6439726</v>
      </c>
      <c r="P38" s="59">
        <v>-4664050</v>
      </c>
      <c r="Q38" s="59">
        <v>-59022220</v>
      </c>
      <c r="R38" s="59">
        <v>-3302489</v>
      </c>
      <c r="S38" s="59">
        <v>-89975343</v>
      </c>
      <c r="T38" s="59">
        <v>-57752935</v>
      </c>
      <c r="U38" s="59">
        <v>-151030767</v>
      </c>
      <c r="V38" s="59">
        <v>8707932873</v>
      </c>
      <c r="W38" s="59">
        <v>13501301860</v>
      </c>
      <c r="X38" s="59">
        <v>-4793368987</v>
      </c>
      <c r="Y38" s="60">
        <v>-35.5</v>
      </c>
      <c r="Z38" s="61">
        <v>13501301860</v>
      </c>
    </row>
    <row r="39" spans="1:26" ht="12.75">
      <c r="A39" s="57" t="s">
        <v>56</v>
      </c>
      <c r="B39" s="18">
        <v>50005748089</v>
      </c>
      <c r="C39" s="18">
        <v>0</v>
      </c>
      <c r="D39" s="58">
        <v>45605336749</v>
      </c>
      <c r="E39" s="59">
        <v>45063730886</v>
      </c>
      <c r="F39" s="59">
        <v>53733531889</v>
      </c>
      <c r="G39" s="59">
        <v>-767211600</v>
      </c>
      <c r="H39" s="59">
        <v>-283560994</v>
      </c>
      <c r="I39" s="59">
        <v>52682759295</v>
      </c>
      <c r="J39" s="59">
        <v>-388273207</v>
      </c>
      <c r="K39" s="59">
        <v>-256283262</v>
      </c>
      <c r="L39" s="59">
        <v>412982119</v>
      </c>
      <c r="M39" s="59">
        <v>-231574350</v>
      </c>
      <c r="N39" s="59">
        <v>-311114239</v>
      </c>
      <c r="O39" s="59">
        <v>-187011797</v>
      </c>
      <c r="P39" s="59">
        <v>588215595</v>
      </c>
      <c r="Q39" s="59">
        <v>90089559</v>
      </c>
      <c r="R39" s="59">
        <v>283947895</v>
      </c>
      <c r="S39" s="59">
        <v>-528119676</v>
      </c>
      <c r="T39" s="59">
        <v>-1195886582</v>
      </c>
      <c r="U39" s="59">
        <v>-1440058363</v>
      </c>
      <c r="V39" s="59">
        <v>51101216141</v>
      </c>
      <c r="W39" s="59">
        <v>45063730886</v>
      </c>
      <c r="X39" s="59">
        <v>6037485255</v>
      </c>
      <c r="Y39" s="60">
        <v>13.4</v>
      </c>
      <c r="Z39" s="61">
        <v>45063730886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-30875823566</v>
      </c>
      <c r="C42" s="18">
        <v>0</v>
      </c>
      <c r="D42" s="58">
        <v>-35008289004</v>
      </c>
      <c r="E42" s="59">
        <v>-34067700209</v>
      </c>
      <c r="F42" s="59">
        <v>-2915157464</v>
      </c>
      <c r="G42" s="59">
        <v>-2721350583</v>
      </c>
      <c r="H42" s="59">
        <v>-2953057899</v>
      </c>
      <c r="I42" s="59">
        <v>-8589565946</v>
      </c>
      <c r="J42" s="59">
        <v>-2917898015</v>
      </c>
      <c r="K42" s="59">
        <v>-2681287998</v>
      </c>
      <c r="L42" s="59">
        <v>-2595784909</v>
      </c>
      <c r="M42" s="59">
        <v>-8194970922</v>
      </c>
      <c r="N42" s="59">
        <v>-2486906307</v>
      </c>
      <c r="O42" s="59">
        <v>-2511420003</v>
      </c>
      <c r="P42" s="59">
        <v>-1460354638</v>
      </c>
      <c r="Q42" s="59">
        <v>-6458680948</v>
      </c>
      <c r="R42" s="59">
        <v>-3713551385</v>
      </c>
      <c r="S42" s="59">
        <v>-2121839741</v>
      </c>
      <c r="T42" s="59">
        <v>-2816782135</v>
      </c>
      <c r="U42" s="59">
        <v>-8652173261</v>
      </c>
      <c r="V42" s="59">
        <v>-31895391077</v>
      </c>
      <c r="W42" s="59">
        <v>-34067700209</v>
      </c>
      <c r="X42" s="59">
        <v>2172309132</v>
      </c>
      <c r="Y42" s="60">
        <v>-6.38</v>
      </c>
      <c r="Z42" s="61">
        <v>-34067700209</v>
      </c>
    </row>
    <row r="43" spans="1:26" ht="12.75">
      <c r="A43" s="57" t="s">
        <v>59</v>
      </c>
      <c r="B43" s="18">
        <v>83318289</v>
      </c>
      <c r="C43" s="18">
        <v>0</v>
      </c>
      <c r="D43" s="58">
        <v>-806232162</v>
      </c>
      <c r="E43" s="59">
        <v>0</v>
      </c>
      <c r="F43" s="59">
        <v>-1857657701</v>
      </c>
      <c r="G43" s="59">
        <v>2052825677</v>
      </c>
      <c r="H43" s="59">
        <v>238158</v>
      </c>
      <c r="I43" s="59">
        <v>195406134</v>
      </c>
      <c r="J43" s="59">
        <v>15583235</v>
      </c>
      <c r="K43" s="59">
        <v>8319311</v>
      </c>
      <c r="L43" s="59">
        <v>-7827591</v>
      </c>
      <c r="M43" s="59">
        <v>16074955</v>
      </c>
      <c r="N43" s="59">
        <v>9316526</v>
      </c>
      <c r="O43" s="59">
        <v>-25495175</v>
      </c>
      <c r="P43" s="59">
        <v>16180186</v>
      </c>
      <c r="Q43" s="59">
        <v>1537</v>
      </c>
      <c r="R43" s="59">
        <v>-26</v>
      </c>
      <c r="S43" s="59">
        <v>-26</v>
      </c>
      <c r="T43" s="59">
        <v>1898868</v>
      </c>
      <c r="U43" s="59">
        <v>1898816</v>
      </c>
      <c r="V43" s="59">
        <v>213381442</v>
      </c>
      <c r="W43" s="59">
        <v>-806232162</v>
      </c>
      <c r="X43" s="59">
        <v>1019613604</v>
      </c>
      <c r="Y43" s="60">
        <v>-126.47</v>
      </c>
      <c r="Z43" s="61">
        <v>0</v>
      </c>
    </row>
    <row r="44" spans="1:26" ht="12.75">
      <c r="A44" s="57" t="s">
        <v>60</v>
      </c>
      <c r="B44" s="18">
        <v>44369340</v>
      </c>
      <c r="C44" s="18">
        <v>0</v>
      </c>
      <c r="D44" s="58">
        <v>-132391934</v>
      </c>
      <c r="E44" s="59">
        <v>0</v>
      </c>
      <c r="F44" s="59">
        <v>861703453</v>
      </c>
      <c r="G44" s="59">
        <v>-910746125</v>
      </c>
      <c r="H44" s="59">
        <v>-17906634</v>
      </c>
      <c r="I44" s="59">
        <v>-66949306</v>
      </c>
      <c r="J44" s="59">
        <v>8021098</v>
      </c>
      <c r="K44" s="59">
        <v>-6450554</v>
      </c>
      <c r="L44" s="59">
        <v>21607796</v>
      </c>
      <c r="M44" s="59">
        <v>23178340</v>
      </c>
      <c r="N44" s="59">
        <v>-42254067</v>
      </c>
      <c r="O44" s="59">
        <v>41594541</v>
      </c>
      <c r="P44" s="59">
        <v>-15848969</v>
      </c>
      <c r="Q44" s="59">
        <v>-16508495</v>
      </c>
      <c r="R44" s="59">
        <v>2072821</v>
      </c>
      <c r="S44" s="59">
        <v>4699979</v>
      </c>
      <c r="T44" s="59">
        <v>-9329858</v>
      </c>
      <c r="U44" s="59">
        <v>-2557058</v>
      </c>
      <c r="V44" s="59">
        <v>-62836519</v>
      </c>
      <c r="W44" s="59">
        <v>-132391934</v>
      </c>
      <c r="X44" s="59">
        <v>69555415</v>
      </c>
      <c r="Y44" s="60">
        <v>-52.54</v>
      </c>
      <c r="Z44" s="61">
        <v>0</v>
      </c>
    </row>
    <row r="45" spans="1:26" ht="12.75">
      <c r="A45" s="68" t="s">
        <v>61</v>
      </c>
      <c r="B45" s="21">
        <v>-27091157241</v>
      </c>
      <c r="C45" s="21">
        <v>0</v>
      </c>
      <c r="D45" s="103">
        <v>-30264532739</v>
      </c>
      <c r="E45" s="104">
        <v>-28385319848</v>
      </c>
      <c r="F45" s="104">
        <v>-382041351</v>
      </c>
      <c r="G45" s="104">
        <f>+F45+G42+G43+G44+G83</f>
        <v>-1961321809</v>
      </c>
      <c r="H45" s="104">
        <f>+G45+H42+H43+H44+H83</f>
        <v>-4932044684</v>
      </c>
      <c r="I45" s="104">
        <f>+H45</f>
        <v>-4932044684</v>
      </c>
      <c r="J45" s="104">
        <f>+H45+J42+J43+J44+J83</f>
        <v>-7826305303</v>
      </c>
      <c r="K45" s="104">
        <f>+J45+K42+K43+K44+K83</f>
        <v>-10505721444</v>
      </c>
      <c r="L45" s="104">
        <f>+K45+L42+L43+L44+L83</f>
        <v>-13087710248</v>
      </c>
      <c r="M45" s="104">
        <f>+L45</f>
        <v>-13087710248</v>
      </c>
      <c r="N45" s="104">
        <f>+L45+N42+N43+N44+N83</f>
        <v>-15607355739</v>
      </c>
      <c r="O45" s="104">
        <f>+N45+O42+O43+O44+O83</f>
        <v>-18102673376</v>
      </c>
      <c r="P45" s="104">
        <f>+O45+P42+P43+P44+P83</f>
        <v>-19562489741</v>
      </c>
      <c r="Q45" s="104">
        <f>+P45</f>
        <v>-19562489741</v>
      </c>
      <c r="R45" s="104">
        <f>+P45+R42+R43+R44+R83</f>
        <v>-23274005813</v>
      </c>
      <c r="S45" s="104">
        <f>+R45+S42+S43+S44+S83</f>
        <v>-25391196290</v>
      </c>
      <c r="T45" s="104">
        <f>+S45+T42+T43+T44+T83</f>
        <v>-28215211902</v>
      </c>
      <c r="U45" s="104">
        <f>+T45</f>
        <v>-28215211902</v>
      </c>
      <c r="V45" s="104">
        <f>+U45</f>
        <v>-28215211902</v>
      </c>
      <c r="W45" s="104">
        <f>+W83+W42+W43+W44</f>
        <v>-34532792613</v>
      </c>
      <c r="X45" s="104">
        <f>+V45-W45</f>
        <v>6317580711</v>
      </c>
      <c r="Y45" s="105">
        <f>+IF(W45&lt;&gt;0,+(X45/W45)*100,0)</f>
        <v>-18.294439090980795</v>
      </c>
      <c r="Z45" s="106">
        <v>-28385319848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98</v>
      </c>
      <c r="B47" s="119" t="s">
        <v>84</v>
      </c>
      <c r="C47" s="119"/>
      <c r="D47" s="120" t="s">
        <v>85</v>
      </c>
      <c r="E47" s="121" t="s">
        <v>86</v>
      </c>
      <c r="F47" s="122"/>
      <c r="G47" s="122"/>
      <c r="H47" s="122"/>
      <c r="I47" s="123" t="s">
        <v>87</v>
      </c>
      <c r="J47" s="122"/>
      <c r="K47" s="122"/>
      <c r="L47" s="122"/>
      <c r="M47" s="123" t="s">
        <v>88</v>
      </c>
      <c r="N47" s="124"/>
      <c r="O47" s="124"/>
      <c r="P47" s="124"/>
      <c r="Q47" s="123" t="s">
        <v>89</v>
      </c>
      <c r="R47" s="124"/>
      <c r="S47" s="124"/>
      <c r="T47" s="124"/>
      <c r="U47" s="123" t="s">
        <v>90</v>
      </c>
      <c r="V47" s="123" t="s">
        <v>91</v>
      </c>
      <c r="W47" s="123" t="s">
        <v>92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5395430740</v>
      </c>
      <c r="C68" s="18">
        <v>0</v>
      </c>
      <c r="D68" s="19">
        <v>6140478219</v>
      </c>
      <c r="E68" s="20">
        <v>6140478219</v>
      </c>
      <c r="F68" s="20">
        <v>403964291</v>
      </c>
      <c r="G68" s="20">
        <v>483915490</v>
      </c>
      <c r="H68" s="20">
        <v>371250044</v>
      </c>
      <c r="I68" s="20">
        <v>1259129825</v>
      </c>
      <c r="J68" s="20">
        <v>479260118</v>
      </c>
      <c r="K68" s="20">
        <v>466895420</v>
      </c>
      <c r="L68" s="20">
        <v>479737243</v>
      </c>
      <c r="M68" s="20">
        <v>1425892781</v>
      </c>
      <c r="N68" s="20">
        <v>492655580</v>
      </c>
      <c r="O68" s="20">
        <v>536115287</v>
      </c>
      <c r="P68" s="20">
        <v>448010541</v>
      </c>
      <c r="Q68" s="20">
        <v>1476781408</v>
      </c>
      <c r="R68" s="20">
        <v>480914835</v>
      </c>
      <c r="S68" s="20">
        <v>504980024</v>
      </c>
      <c r="T68" s="20">
        <v>498265138</v>
      </c>
      <c r="U68" s="20">
        <v>1484159997</v>
      </c>
      <c r="V68" s="20">
        <v>5645964011</v>
      </c>
      <c r="W68" s="20">
        <v>6140478219</v>
      </c>
      <c r="X68" s="20">
        <v>0</v>
      </c>
      <c r="Y68" s="19">
        <v>0</v>
      </c>
      <c r="Z68" s="22">
        <v>6140478219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13915463150</v>
      </c>
      <c r="C70" s="18">
        <v>0</v>
      </c>
      <c r="D70" s="19">
        <v>15553417080</v>
      </c>
      <c r="E70" s="20">
        <v>15070433858</v>
      </c>
      <c r="F70" s="20">
        <v>1467564651</v>
      </c>
      <c r="G70" s="20">
        <v>1769049966</v>
      </c>
      <c r="H70" s="20">
        <v>1624167884</v>
      </c>
      <c r="I70" s="20">
        <v>4860782501</v>
      </c>
      <c r="J70" s="20">
        <v>1176098299</v>
      </c>
      <c r="K70" s="20">
        <v>1169396168</v>
      </c>
      <c r="L70" s="20">
        <v>1164962890</v>
      </c>
      <c r="M70" s="20">
        <v>3510457357</v>
      </c>
      <c r="N70" s="20">
        <v>1075317010</v>
      </c>
      <c r="O70" s="20">
        <v>1151648774</v>
      </c>
      <c r="P70" s="20">
        <v>843064686</v>
      </c>
      <c r="Q70" s="20">
        <v>3070030470</v>
      </c>
      <c r="R70" s="20">
        <v>1286075874</v>
      </c>
      <c r="S70" s="20">
        <v>916779866</v>
      </c>
      <c r="T70" s="20">
        <v>1174052362</v>
      </c>
      <c r="U70" s="20">
        <v>3376908102</v>
      </c>
      <c r="V70" s="20">
        <v>14818178430</v>
      </c>
      <c r="W70" s="20">
        <v>15070433858</v>
      </c>
      <c r="X70" s="20">
        <v>0</v>
      </c>
      <c r="Y70" s="19">
        <v>0</v>
      </c>
      <c r="Z70" s="22">
        <v>15070433858</v>
      </c>
    </row>
    <row r="71" spans="1:26" ht="12.75" hidden="1">
      <c r="A71" s="38" t="s">
        <v>67</v>
      </c>
      <c r="B71" s="18">
        <v>3873112371</v>
      </c>
      <c r="C71" s="18">
        <v>0</v>
      </c>
      <c r="D71" s="19">
        <v>4870107512</v>
      </c>
      <c r="E71" s="20">
        <v>4480087227</v>
      </c>
      <c r="F71" s="20">
        <v>321935541</v>
      </c>
      <c r="G71" s="20">
        <v>438363764</v>
      </c>
      <c r="H71" s="20">
        <v>369459466</v>
      </c>
      <c r="I71" s="20">
        <v>1129758771</v>
      </c>
      <c r="J71" s="20">
        <v>360456376</v>
      </c>
      <c r="K71" s="20">
        <v>385807573</v>
      </c>
      <c r="L71" s="20">
        <v>380857791</v>
      </c>
      <c r="M71" s="20">
        <v>1127121740</v>
      </c>
      <c r="N71" s="20">
        <v>387082753</v>
      </c>
      <c r="O71" s="20">
        <v>373491962</v>
      </c>
      <c r="P71" s="20">
        <v>342254751</v>
      </c>
      <c r="Q71" s="20">
        <v>1102829466</v>
      </c>
      <c r="R71" s="20">
        <v>359758313</v>
      </c>
      <c r="S71" s="20">
        <v>324554329</v>
      </c>
      <c r="T71" s="20">
        <v>368486031</v>
      </c>
      <c r="U71" s="20">
        <v>1052798673</v>
      </c>
      <c r="V71" s="20">
        <v>4412508650</v>
      </c>
      <c r="W71" s="20">
        <v>4480087227</v>
      </c>
      <c r="X71" s="20">
        <v>0</v>
      </c>
      <c r="Y71" s="19">
        <v>0</v>
      </c>
      <c r="Z71" s="22">
        <v>4480087227</v>
      </c>
    </row>
    <row r="72" spans="1:26" ht="12.75" hidden="1">
      <c r="A72" s="38" t="s">
        <v>68</v>
      </c>
      <c r="B72" s="18">
        <v>1477905512</v>
      </c>
      <c r="C72" s="18">
        <v>0</v>
      </c>
      <c r="D72" s="19">
        <v>1771370677</v>
      </c>
      <c r="E72" s="20">
        <v>1771370677</v>
      </c>
      <c r="F72" s="20">
        <v>127820170</v>
      </c>
      <c r="G72" s="20">
        <v>159017806</v>
      </c>
      <c r="H72" s="20">
        <v>142307693</v>
      </c>
      <c r="I72" s="20">
        <v>429145669</v>
      </c>
      <c r="J72" s="20">
        <v>142232920</v>
      </c>
      <c r="K72" s="20">
        <v>148314788</v>
      </c>
      <c r="L72" s="20">
        <v>145388912</v>
      </c>
      <c r="M72" s="20">
        <v>435936620</v>
      </c>
      <c r="N72" s="20">
        <v>150937758</v>
      </c>
      <c r="O72" s="20">
        <v>147688049</v>
      </c>
      <c r="P72" s="20">
        <v>135340850</v>
      </c>
      <c r="Q72" s="20">
        <v>433966657</v>
      </c>
      <c r="R72" s="20">
        <v>142890727</v>
      </c>
      <c r="S72" s="20">
        <v>140883634</v>
      </c>
      <c r="T72" s="20">
        <v>125338809</v>
      </c>
      <c r="U72" s="20">
        <v>409113170</v>
      </c>
      <c r="V72" s="20">
        <v>1708162116</v>
      </c>
      <c r="W72" s="20">
        <v>1771370677</v>
      </c>
      <c r="X72" s="20">
        <v>0</v>
      </c>
      <c r="Y72" s="19">
        <v>0</v>
      </c>
      <c r="Z72" s="22">
        <v>1771370677</v>
      </c>
    </row>
    <row r="73" spans="1:26" ht="12.75" hidden="1">
      <c r="A73" s="38" t="s">
        <v>69</v>
      </c>
      <c r="B73" s="18">
        <v>1319678215</v>
      </c>
      <c r="C73" s="18">
        <v>0</v>
      </c>
      <c r="D73" s="19">
        <v>1533344175</v>
      </c>
      <c r="E73" s="20">
        <v>1533344175</v>
      </c>
      <c r="F73" s="20">
        <v>111863658</v>
      </c>
      <c r="G73" s="20">
        <v>109242264</v>
      </c>
      <c r="H73" s="20">
        <v>115067358</v>
      </c>
      <c r="I73" s="20">
        <v>336173280</v>
      </c>
      <c r="J73" s="20">
        <v>115699202</v>
      </c>
      <c r="K73" s="20">
        <v>119290953</v>
      </c>
      <c r="L73" s="20">
        <v>107026386</v>
      </c>
      <c r="M73" s="20">
        <v>342016541</v>
      </c>
      <c r="N73" s="20">
        <v>117435548</v>
      </c>
      <c r="O73" s="20">
        <v>119361006</v>
      </c>
      <c r="P73" s="20">
        <v>105674246</v>
      </c>
      <c r="Q73" s="20">
        <v>342470800</v>
      </c>
      <c r="R73" s="20">
        <v>99917945</v>
      </c>
      <c r="S73" s="20">
        <v>120869322</v>
      </c>
      <c r="T73" s="20">
        <v>113644736</v>
      </c>
      <c r="U73" s="20">
        <v>334432003</v>
      </c>
      <c r="V73" s="20">
        <v>1355092624</v>
      </c>
      <c r="W73" s="20">
        <v>1533344175</v>
      </c>
      <c r="X73" s="20">
        <v>0</v>
      </c>
      <c r="Y73" s="19">
        <v>0</v>
      </c>
      <c r="Z73" s="22">
        <v>1533344175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485263268</v>
      </c>
      <c r="C75" s="27">
        <v>0</v>
      </c>
      <c r="D75" s="28">
        <v>560910075</v>
      </c>
      <c r="E75" s="29">
        <v>560940080</v>
      </c>
      <c r="F75" s="29">
        <v>56454975</v>
      </c>
      <c r="G75" s="29">
        <v>34545609</v>
      </c>
      <c r="H75" s="29">
        <v>38906325</v>
      </c>
      <c r="I75" s="29">
        <v>129906909</v>
      </c>
      <c r="J75" s="29">
        <v>37315232</v>
      </c>
      <c r="K75" s="29">
        <v>33616561</v>
      </c>
      <c r="L75" s="29">
        <v>35537526</v>
      </c>
      <c r="M75" s="29">
        <v>106469319</v>
      </c>
      <c r="N75" s="29">
        <v>39996242</v>
      </c>
      <c r="O75" s="29">
        <v>58066811</v>
      </c>
      <c r="P75" s="29">
        <v>14359784</v>
      </c>
      <c r="Q75" s="29">
        <v>112422837</v>
      </c>
      <c r="R75" s="29">
        <v>37876557</v>
      </c>
      <c r="S75" s="29">
        <v>33458289</v>
      </c>
      <c r="T75" s="29">
        <v>40350459</v>
      </c>
      <c r="U75" s="29">
        <v>111685305</v>
      </c>
      <c r="V75" s="29">
        <v>460484370</v>
      </c>
      <c r="W75" s="29">
        <v>560940080</v>
      </c>
      <c r="X75" s="29">
        <v>0</v>
      </c>
      <c r="Y75" s="28">
        <v>0</v>
      </c>
      <c r="Z75" s="30">
        <v>560940080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3656978696</v>
      </c>
      <c r="C83" s="18"/>
      <c r="D83" s="19">
        <v>5682380361</v>
      </c>
      <c r="E83" s="20">
        <v>5682380361</v>
      </c>
      <c r="F83" s="20">
        <v>3529070361</v>
      </c>
      <c r="G83" s="20">
        <v>-9427</v>
      </c>
      <c r="H83" s="20">
        <v>3500</v>
      </c>
      <c r="I83" s="20">
        <v>3529070361</v>
      </c>
      <c r="J83" s="20">
        <v>33063</v>
      </c>
      <c r="K83" s="20">
        <v>3100</v>
      </c>
      <c r="L83" s="20">
        <v>15900</v>
      </c>
      <c r="M83" s="20">
        <v>33063</v>
      </c>
      <c r="N83" s="20">
        <v>198357</v>
      </c>
      <c r="O83" s="20">
        <v>3000</v>
      </c>
      <c r="P83" s="20">
        <v>207056</v>
      </c>
      <c r="Q83" s="20">
        <v>198357</v>
      </c>
      <c r="R83" s="20">
        <v>-37482</v>
      </c>
      <c r="S83" s="20">
        <v>-50689</v>
      </c>
      <c r="T83" s="20">
        <v>197513</v>
      </c>
      <c r="U83" s="20">
        <v>-37482</v>
      </c>
      <c r="V83" s="20">
        <v>3529070361</v>
      </c>
      <c r="W83" s="20">
        <v>473531692</v>
      </c>
      <c r="X83" s="20"/>
      <c r="Y83" s="19"/>
      <c r="Z83" s="22">
        <v>5682380361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12292550028</v>
      </c>
      <c r="E5" s="59">
        <v>12292550000</v>
      </c>
      <c r="F5" s="59">
        <v>1043135721</v>
      </c>
      <c r="G5" s="59">
        <v>1098347467</v>
      </c>
      <c r="H5" s="59">
        <v>1080161363</v>
      </c>
      <c r="I5" s="59">
        <v>3221644551</v>
      </c>
      <c r="J5" s="59">
        <v>1056870382</v>
      </c>
      <c r="K5" s="59">
        <v>1045018902</v>
      </c>
      <c r="L5" s="59">
        <v>1092787042</v>
      </c>
      <c r="M5" s="59">
        <v>3194676326</v>
      </c>
      <c r="N5" s="59">
        <v>1076671401</v>
      </c>
      <c r="O5" s="59">
        <v>1053737830</v>
      </c>
      <c r="P5" s="59">
        <v>1080974064</v>
      </c>
      <c r="Q5" s="59">
        <v>3211383295</v>
      </c>
      <c r="R5" s="59">
        <v>1094234697</v>
      </c>
      <c r="S5" s="59">
        <v>1091860666</v>
      </c>
      <c r="T5" s="59">
        <v>1090036276</v>
      </c>
      <c r="U5" s="59">
        <v>3276131639</v>
      </c>
      <c r="V5" s="59">
        <v>12903835811</v>
      </c>
      <c r="W5" s="59">
        <v>12292550000</v>
      </c>
      <c r="X5" s="59">
        <v>611285811</v>
      </c>
      <c r="Y5" s="60">
        <v>4.97</v>
      </c>
      <c r="Z5" s="61">
        <v>12292550000</v>
      </c>
    </row>
    <row r="6" spans="1:26" ht="12.75">
      <c r="A6" s="57" t="s">
        <v>32</v>
      </c>
      <c r="B6" s="18">
        <v>0</v>
      </c>
      <c r="C6" s="18">
        <v>0</v>
      </c>
      <c r="D6" s="58">
        <v>31199711998</v>
      </c>
      <c r="E6" s="59">
        <v>31463066641</v>
      </c>
      <c r="F6" s="59">
        <v>2723439099</v>
      </c>
      <c r="G6" s="59">
        <v>2804687055</v>
      </c>
      <c r="H6" s="59">
        <v>2535527106</v>
      </c>
      <c r="I6" s="59">
        <v>8063653260</v>
      </c>
      <c r="J6" s="59">
        <v>2459779715</v>
      </c>
      <c r="K6" s="59">
        <v>2781059390</v>
      </c>
      <c r="L6" s="59">
        <v>2595485071</v>
      </c>
      <c r="M6" s="59">
        <v>7836324176</v>
      </c>
      <c r="N6" s="59">
        <v>2516974068</v>
      </c>
      <c r="O6" s="59">
        <v>2430576011</v>
      </c>
      <c r="P6" s="59">
        <v>2621154770</v>
      </c>
      <c r="Q6" s="59">
        <v>7568704849</v>
      </c>
      <c r="R6" s="59">
        <v>2406333277</v>
      </c>
      <c r="S6" s="59">
        <v>2547451271</v>
      </c>
      <c r="T6" s="59">
        <v>2709564094</v>
      </c>
      <c r="U6" s="59">
        <v>7663348642</v>
      </c>
      <c r="V6" s="59">
        <v>31132030927</v>
      </c>
      <c r="W6" s="59">
        <v>31463066641</v>
      </c>
      <c r="X6" s="59">
        <v>-331035714</v>
      </c>
      <c r="Y6" s="60">
        <v>-1.05</v>
      </c>
      <c r="Z6" s="61">
        <v>31463066641</v>
      </c>
    </row>
    <row r="7" spans="1:26" ht="12.75">
      <c r="A7" s="57" t="s">
        <v>33</v>
      </c>
      <c r="B7" s="18">
        <v>0</v>
      </c>
      <c r="C7" s="18">
        <v>0</v>
      </c>
      <c r="D7" s="58">
        <v>305700000</v>
      </c>
      <c r="E7" s="59">
        <v>471113691</v>
      </c>
      <c r="F7" s="59">
        <v>26513659</v>
      </c>
      <c r="G7" s="59">
        <v>41181795</v>
      </c>
      <c r="H7" s="59">
        <v>42230332</v>
      </c>
      <c r="I7" s="59">
        <v>109925786</v>
      </c>
      <c r="J7" s="59">
        <v>19850859</v>
      </c>
      <c r="K7" s="59">
        <v>47715187</v>
      </c>
      <c r="L7" s="59">
        <v>41752030</v>
      </c>
      <c r="M7" s="59">
        <v>109318076</v>
      </c>
      <c r="N7" s="59">
        <v>10817563</v>
      </c>
      <c r="O7" s="59">
        <v>34780269</v>
      </c>
      <c r="P7" s="59">
        <v>254062483</v>
      </c>
      <c r="Q7" s="59">
        <v>299660315</v>
      </c>
      <c r="R7" s="59">
        <v>-133755716</v>
      </c>
      <c r="S7" s="59">
        <v>21508760</v>
      </c>
      <c r="T7" s="59">
        <v>20135430</v>
      </c>
      <c r="U7" s="59">
        <v>-92111526</v>
      </c>
      <c r="V7" s="59">
        <v>426792651</v>
      </c>
      <c r="W7" s="59">
        <v>471113691</v>
      </c>
      <c r="X7" s="59">
        <v>-44321040</v>
      </c>
      <c r="Y7" s="60">
        <v>-9.41</v>
      </c>
      <c r="Z7" s="61">
        <v>471113691</v>
      </c>
    </row>
    <row r="8" spans="1:26" ht="12.75">
      <c r="A8" s="57" t="s">
        <v>34</v>
      </c>
      <c r="B8" s="18">
        <v>0</v>
      </c>
      <c r="C8" s="18">
        <v>0</v>
      </c>
      <c r="D8" s="58">
        <v>9037509995</v>
      </c>
      <c r="E8" s="59">
        <v>13787236243</v>
      </c>
      <c r="F8" s="59">
        <v>2569761750</v>
      </c>
      <c r="G8" s="59">
        <v>623226292</v>
      </c>
      <c r="H8" s="59">
        <v>629254301</v>
      </c>
      <c r="I8" s="59">
        <v>3822242343</v>
      </c>
      <c r="J8" s="59">
        <v>731576642</v>
      </c>
      <c r="K8" s="59">
        <v>642675249</v>
      </c>
      <c r="L8" s="59">
        <v>2073696431</v>
      </c>
      <c r="M8" s="59">
        <v>3447948322</v>
      </c>
      <c r="N8" s="59">
        <v>553304238</v>
      </c>
      <c r="O8" s="59">
        <v>371736174</v>
      </c>
      <c r="P8" s="59">
        <v>1545774545</v>
      </c>
      <c r="Q8" s="59">
        <v>2470814957</v>
      </c>
      <c r="R8" s="59">
        <v>657774174</v>
      </c>
      <c r="S8" s="59">
        <v>667453035</v>
      </c>
      <c r="T8" s="59">
        <v>845596474</v>
      </c>
      <c r="U8" s="59">
        <v>2170823683</v>
      </c>
      <c r="V8" s="59">
        <v>11911829305</v>
      </c>
      <c r="W8" s="59">
        <v>13787236243</v>
      </c>
      <c r="X8" s="59">
        <v>-1875406938</v>
      </c>
      <c r="Y8" s="60">
        <v>-13.6</v>
      </c>
      <c r="Z8" s="61">
        <v>13787236243</v>
      </c>
    </row>
    <row r="9" spans="1:26" ht="12.75">
      <c r="A9" s="57" t="s">
        <v>35</v>
      </c>
      <c r="B9" s="18">
        <v>0</v>
      </c>
      <c r="C9" s="18">
        <v>0</v>
      </c>
      <c r="D9" s="58">
        <v>4649944768</v>
      </c>
      <c r="E9" s="59">
        <v>7330903258</v>
      </c>
      <c r="F9" s="59">
        <v>348296536</v>
      </c>
      <c r="G9" s="59">
        <v>520265357</v>
      </c>
      <c r="H9" s="59">
        <v>690503240</v>
      </c>
      <c r="I9" s="59">
        <v>1559065133</v>
      </c>
      <c r="J9" s="59">
        <v>530634827</v>
      </c>
      <c r="K9" s="59">
        <v>737468383</v>
      </c>
      <c r="L9" s="59">
        <v>782737328</v>
      </c>
      <c r="M9" s="59">
        <v>2050840538</v>
      </c>
      <c r="N9" s="59">
        <v>1056057155</v>
      </c>
      <c r="O9" s="59">
        <v>852662385</v>
      </c>
      <c r="P9" s="59">
        <v>867309745</v>
      </c>
      <c r="Q9" s="59">
        <v>2776029285</v>
      </c>
      <c r="R9" s="59">
        <v>131460264</v>
      </c>
      <c r="S9" s="59">
        <v>359864393</v>
      </c>
      <c r="T9" s="59">
        <v>830826137</v>
      </c>
      <c r="U9" s="59">
        <v>1322150794</v>
      </c>
      <c r="V9" s="59">
        <v>7708085750</v>
      </c>
      <c r="W9" s="59">
        <v>7330903258</v>
      </c>
      <c r="X9" s="59">
        <v>377182492</v>
      </c>
      <c r="Y9" s="60">
        <v>5.15</v>
      </c>
      <c r="Z9" s="61">
        <v>7330903258</v>
      </c>
    </row>
    <row r="10" spans="1:26" ht="20.25">
      <c r="A10" s="62" t="s">
        <v>93</v>
      </c>
      <c r="B10" s="63">
        <f>SUM(B5:B9)</f>
        <v>0</v>
      </c>
      <c r="C10" s="63">
        <f>SUM(C5:C9)</f>
        <v>0</v>
      </c>
      <c r="D10" s="64">
        <f aca="true" t="shared" si="0" ref="D10:Z10">SUM(D5:D9)</f>
        <v>57485416789</v>
      </c>
      <c r="E10" s="65">
        <f t="shared" si="0"/>
        <v>65344869833</v>
      </c>
      <c r="F10" s="65">
        <f t="shared" si="0"/>
        <v>6711146765</v>
      </c>
      <c r="G10" s="65">
        <f t="shared" si="0"/>
        <v>5087707966</v>
      </c>
      <c r="H10" s="65">
        <f t="shared" si="0"/>
        <v>4977676342</v>
      </c>
      <c r="I10" s="65">
        <f t="shared" si="0"/>
        <v>16776531073</v>
      </c>
      <c r="J10" s="65">
        <f t="shared" si="0"/>
        <v>4798712425</v>
      </c>
      <c r="K10" s="65">
        <f t="shared" si="0"/>
        <v>5253937111</v>
      </c>
      <c r="L10" s="65">
        <f t="shared" si="0"/>
        <v>6586457902</v>
      </c>
      <c r="M10" s="65">
        <f t="shared" si="0"/>
        <v>16639107438</v>
      </c>
      <c r="N10" s="65">
        <f t="shared" si="0"/>
        <v>5213824425</v>
      </c>
      <c r="O10" s="65">
        <f t="shared" si="0"/>
        <v>4743492669</v>
      </c>
      <c r="P10" s="65">
        <f t="shared" si="0"/>
        <v>6369275607</v>
      </c>
      <c r="Q10" s="65">
        <f t="shared" si="0"/>
        <v>16326592701</v>
      </c>
      <c r="R10" s="65">
        <f t="shared" si="0"/>
        <v>4156046696</v>
      </c>
      <c r="S10" s="65">
        <f t="shared" si="0"/>
        <v>4688138125</v>
      </c>
      <c r="T10" s="65">
        <f t="shared" si="0"/>
        <v>5496158411</v>
      </c>
      <c r="U10" s="65">
        <f t="shared" si="0"/>
        <v>14340343232</v>
      </c>
      <c r="V10" s="65">
        <f t="shared" si="0"/>
        <v>64082574444</v>
      </c>
      <c r="W10" s="65">
        <f t="shared" si="0"/>
        <v>65344869833</v>
      </c>
      <c r="X10" s="65">
        <f t="shared" si="0"/>
        <v>-1262295389</v>
      </c>
      <c r="Y10" s="66">
        <f>+IF(W10&lt;&gt;0,(X10/W10)*100,0)</f>
        <v>-1.9317436735676603</v>
      </c>
      <c r="Z10" s="67">
        <f t="shared" si="0"/>
        <v>65344869833</v>
      </c>
    </row>
    <row r="11" spans="1:26" ht="12.75">
      <c r="A11" s="57" t="s">
        <v>36</v>
      </c>
      <c r="B11" s="18">
        <v>0</v>
      </c>
      <c r="C11" s="18">
        <v>0</v>
      </c>
      <c r="D11" s="58">
        <v>15085408087</v>
      </c>
      <c r="E11" s="59">
        <v>14988072526</v>
      </c>
      <c r="F11" s="59">
        <v>1048433349</v>
      </c>
      <c r="G11" s="59">
        <v>1142405702</v>
      </c>
      <c r="H11" s="59">
        <v>1145273429</v>
      </c>
      <c r="I11" s="59">
        <v>3336112480</v>
      </c>
      <c r="J11" s="59">
        <v>1157183433</v>
      </c>
      <c r="K11" s="59">
        <v>1522766779</v>
      </c>
      <c r="L11" s="59">
        <v>1164385609</v>
      </c>
      <c r="M11" s="59">
        <v>3844335821</v>
      </c>
      <c r="N11" s="59">
        <v>1137738246</v>
      </c>
      <c r="O11" s="59">
        <v>1106398488</v>
      </c>
      <c r="P11" s="59">
        <v>1270123512</v>
      </c>
      <c r="Q11" s="59">
        <v>3514260246</v>
      </c>
      <c r="R11" s="59">
        <v>1193850806</v>
      </c>
      <c r="S11" s="59">
        <v>1312676371</v>
      </c>
      <c r="T11" s="59">
        <v>1293226406</v>
      </c>
      <c r="U11" s="59">
        <v>3799753583</v>
      </c>
      <c r="V11" s="59">
        <v>14494462130</v>
      </c>
      <c r="W11" s="59">
        <v>14988072526</v>
      </c>
      <c r="X11" s="59">
        <v>-493610396</v>
      </c>
      <c r="Y11" s="60">
        <v>-3.29</v>
      </c>
      <c r="Z11" s="61">
        <v>14988072526</v>
      </c>
    </row>
    <row r="12" spans="1:26" ht="12.75">
      <c r="A12" s="57" t="s">
        <v>37</v>
      </c>
      <c r="B12" s="18">
        <v>0</v>
      </c>
      <c r="C12" s="18">
        <v>0</v>
      </c>
      <c r="D12" s="58">
        <v>181407984</v>
      </c>
      <c r="E12" s="59">
        <v>181408000</v>
      </c>
      <c r="F12" s="59">
        <v>13274588</v>
      </c>
      <c r="G12" s="59">
        <v>13504266</v>
      </c>
      <c r="H12" s="59">
        <v>13456746</v>
      </c>
      <c r="I12" s="59">
        <v>40235600</v>
      </c>
      <c r="J12" s="59">
        <v>13456747</v>
      </c>
      <c r="K12" s="59">
        <v>13400167</v>
      </c>
      <c r="L12" s="59">
        <v>13164767</v>
      </c>
      <c r="M12" s="59">
        <v>40021681</v>
      </c>
      <c r="N12" s="59">
        <v>13226685</v>
      </c>
      <c r="O12" s="59">
        <v>13365770</v>
      </c>
      <c r="P12" s="59">
        <v>13309584</v>
      </c>
      <c r="Q12" s="59">
        <v>39902039</v>
      </c>
      <c r="R12" s="59">
        <v>13520758</v>
      </c>
      <c r="S12" s="59">
        <v>13642057</v>
      </c>
      <c r="T12" s="59">
        <v>13396405</v>
      </c>
      <c r="U12" s="59">
        <v>40559220</v>
      </c>
      <c r="V12" s="59">
        <v>160718540</v>
      </c>
      <c r="W12" s="59">
        <v>181408000</v>
      </c>
      <c r="X12" s="59">
        <v>-20689460</v>
      </c>
      <c r="Y12" s="60">
        <v>-11.4</v>
      </c>
      <c r="Z12" s="61">
        <v>181408000</v>
      </c>
    </row>
    <row r="13" spans="1:26" ht="12.75">
      <c r="A13" s="57" t="s">
        <v>94</v>
      </c>
      <c r="B13" s="18">
        <v>0</v>
      </c>
      <c r="C13" s="18">
        <v>0</v>
      </c>
      <c r="D13" s="58">
        <v>4289934441</v>
      </c>
      <c r="E13" s="59">
        <v>4250969820</v>
      </c>
      <c r="F13" s="59">
        <v>260597871</v>
      </c>
      <c r="G13" s="59">
        <v>272597245</v>
      </c>
      <c r="H13" s="59">
        <v>267955371</v>
      </c>
      <c r="I13" s="59">
        <v>801150487</v>
      </c>
      <c r="J13" s="59">
        <v>267353711</v>
      </c>
      <c r="K13" s="59">
        <v>299592111</v>
      </c>
      <c r="L13" s="59">
        <v>279509809</v>
      </c>
      <c r="M13" s="59">
        <v>846455631</v>
      </c>
      <c r="N13" s="59">
        <v>271933117</v>
      </c>
      <c r="O13" s="59">
        <v>281792785</v>
      </c>
      <c r="P13" s="59">
        <v>286518987</v>
      </c>
      <c r="Q13" s="59">
        <v>840244889</v>
      </c>
      <c r="R13" s="59">
        <v>272370051</v>
      </c>
      <c r="S13" s="59">
        <v>305425039</v>
      </c>
      <c r="T13" s="59">
        <v>101928191</v>
      </c>
      <c r="U13" s="59">
        <v>679723281</v>
      </c>
      <c r="V13" s="59">
        <v>3167574288</v>
      </c>
      <c r="W13" s="59">
        <v>4250969820</v>
      </c>
      <c r="X13" s="59">
        <v>-1083395532</v>
      </c>
      <c r="Y13" s="60">
        <v>-25.49</v>
      </c>
      <c r="Z13" s="61">
        <v>4250969820</v>
      </c>
    </row>
    <row r="14" spans="1:26" ht="12.75">
      <c r="A14" s="57" t="s">
        <v>38</v>
      </c>
      <c r="B14" s="18">
        <v>0</v>
      </c>
      <c r="C14" s="18">
        <v>0</v>
      </c>
      <c r="D14" s="58">
        <v>2807394996</v>
      </c>
      <c r="E14" s="59">
        <v>4146494839</v>
      </c>
      <c r="F14" s="59">
        <v>296529605</v>
      </c>
      <c r="G14" s="59">
        <v>301357025</v>
      </c>
      <c r="H14" s="59">
        <v>298437778</v>
      </c>
      <c r="I14" s="59">
        <v>896324408</v>
      </c>
      <c r="J14" s="59">
        <v>96412047</v>
      </c>
      <c r="K14" s="59">
        <v>287161610</v>
      </c>
      <c r="L14" s="59">
        <v>298600765</v>
      </c>
      <c r="M14" s="59">
        <v>682174422</v>
      </c>
      <c r="N14" s="59">
        <v>32372043</v>
      </c>
      <c r="O14" s="59">
        <v>614491840</v>
      </c>
      <c r="P14" s="59">
        <v>232810741</v>
      </c>
      <c r="Q14" s="59">
        <v>879674624</v>
      </c>
      <c r="R14" s="59">
        <v>273879557</v>
      </c>
      <c r="S14" s="59">
        <v>289079414</v>
      </c>
      <c r="T14" s="59">
        <v>88604748</v>
      </c>
      <c r="U14" s="59">
        <v>651563719</v>
      </c>
      <c r="V14" s="59">
        <v>3109737173</v>
      </c>
      <c r="W14" s="59">
        <v>4146494839</v>
      </c>
      <c r="X14" s="59">
        <v>-1036757666</v>
      </c>
      <c r="Y14" s="60">
        <v>-25</v>
      </c>
      <c r="Z14" s="61">
        <v>4146494839</v>
      </c>
    </row>
    <row r="15" spans="1:26" ht="12.75">
      <c r="A15" s="57" t="s">
        <v>39</v>
      </c>
      <c r="B15" s="18">
        <v>0</v>
      </c>
      <c r="C15" s="18">
        <v>0</v>
      </c>
      <c r="D15" s="58">
        <v>20637948530</v>
      </c>
      <c r="E15" s="59">
        <v>17807038448</v>
      </c>
      <c r="F15" s="59">
        <v>2142779539</v>
      </c>
      <c r="G15" s="59">
        <v>1852401360</v>
      </c>
      <c r="H15" s="59">
        <v>1660580356</v>
      </c>
      <c r="I15" s="59">
        <v>5655761255</v>
      </c>
      <c r="J15" s="59">
        <v>1422941382</v>
      </c>
      <c r="K15" s="59">
        <v>1365164211</v>
      </c>
      <c r="L15" s="59">
        <v>1302963086</v>
      </c>
      <c r="M15" s="59">
        <v>4091068679</v>
      </c>
      <c r="N15" s="59">
        <v>1282649621</v>
      </c>
      <c r="O15" s="59">
        <v>1261836548</v>
      </c>
      <c r="P15" s="59">
        <v>1312154574</v>
      </c>
      <c r="Q15" s="59">
        <v>3856640743</v>
      </c>
      <c r="R15" s="59">
        <v>1214192115</v>
      </c>
      <c r="S15" s="59">
        <v>1313718228</v>
      </c>
      <c r="T15" s="59">
        <v>1749979570</v>
      </c>
      <c r="U15" s="59">
        <v>4277889913</v>
      </c>
      <c r="V15" s="59">
        <v>17881360590</v>
      </c>
      <c r="W15" s="59">
        <v>17807038448</v>
      </c>
      <c r="X15" s="59">
        <v>74322142</v>
      </c>
      <c r="Y15" s="60">
        <v>0.42</v>
      </c>
      <c r="Z15" s="61">
        <v>17807038448</v>
      </c>
    </row>
    <row r="16" spans="1:26" ht="12.75">
      <c r="A16" s="57" t="s">
        <v>34</v>
      </c>
      <c r="B16" s="18">
        <v>0</v>
      </c>
      <c r="C16" s="18">
        <v>0</v>
      </c>
      <c r="D16" s="58">
        <v>447547996</v>
      </c>
      <c r="E16" s="59">
        <v>344086500</v>
      </c>
      <c r="F16" s="59">
        <v>9756036</v>
      </c>
      <c r="G16" s="59">
        <v>16722449</v>
      </c>
      <c r="H16" s="59">
        <v>23161357</v>
      </c>
      <c r="I16" s="59">
        <v>49639842</v>
      </c>
      <c r="J16" s="59">
        <v>-6524196</v>
      </c>
      <c r="K16" s="59">
        <v>8054062</v>
      </c>
      <c r="L16" s="59">
        <v>37486530</v>
      </c>
      <c r="M16" s="59">
        <v>39016396</v>
      </c>
      <c r="N16" s="59">
        <v>49000</v>
      </c>
      <c r="O16" s="59">
        <v>16088244</v>
      </c>
      <c r="P16" s="59">
        <v>27095825</v>
      </c>
      <c r="Q16" s="59">
        <v>43233069</v>
      </c>
      <c r="R16" s="59">
        <v>424900</v>
      </c>
      <c r="S16" s="59">
        <v>4578106</v>
      </c>
      <c r="T16" s="59">
        <v>5167353</v>
      </c>
      <c r="U16" s="59">
        <v>10170359</v>
      </c>
      <c r="V16" s="59">
        <v>142059666</v>
      </c>
      <c r="W16" s="59">
        <v>344086500</v>
      </c>
      <c r="X16" s="59">
        <v>-202026834</v>
      </c>
      <c r="Y16" s="60">
        <v>-58.71</v>
      </c>
      <c r="Z16" s="61">
        <v>344086500</v>
      </c>
    </row>
    <row r="17" spans="1:26" ht="12.75">
      <c r="A17" s="57" t="s">
        <v>40</v>
      </c>
      <c r="B17" s="18">
        <v>0</v>
      </c>
      <c r="C17" s="18">
        <v>0</v>
      </c>
      <c r="D17" s="58">
        <v>13290036730</v>
      </c>
      <c r="E17" s="59">
        <v>23203204900</v>
      </c>
      <c r="F17" s="59">
        <v>1332790915</v>
      </c>
      <c r="G17" s="59">
        <v>-190620728</v>
      </c>
      <c r="H17" s="59">
        <v>3784906791</v>
      </c>
      <c r="I17" s="59">
        <v>4927076978</v>
      </c>
      <c r="J17" s="59">
        <v>1780456074</v>
      </c>
      <c r="K17" s="59">
        <v>1688417732</v>
      </c>
      <c r="L17" s="59">
        <v>2008661361</v>
      </c>
      <c r="M17" s="59">
        <v>5477535167</v>
      </c>
      <c r="N17" s="59">
        <v>1649770527</v>
      </c>
      <c r="O17" s="59">
        <v>1880418942</v>
      </c>
      <c r="P17" s="59">
        <v>1867961242</v>
      </c>
      <c r="Q17" s="59">
        <v>5398150711</v>
      </c>
      <c r="R17" s="59">
        <v>1093049879</v>
      </c>
      <c r="S17" s="59">
        <v>1695951967</v>
      </c>
      <c r="T17" s="59">
        <v>2435943873</v>
      </c>
      <c r="U17" s="59">
        <v>5224945719</v>
      </c>
      <c r="V17" s="59">
        <v>21027708575</v>
      </c>
      <c r="W17" s="59">
        <v>23203204900</v>
      </c>
      <c r="X17" s="59">
        <v>-2175496325</v>
      </c>
      <c r="Y17" s="60">
        <v>-9.38</v>
      </c>
      <c r="Z17" s="61">
        <v>23203204900</v>
      </c>
    </row>
    <row r="18" spans="1:26" ht="12.75">
      <c r="A18" s="68" t="s">
        <v>41</v>
      </c>
      <c r="B18" s="69">
        <f>SUM(B11:B17)</f>
        <v>0</v>
      </c>
      <c r="C18" s="69">
        <f>SUM(C11:C17)</f>
        <v>0</v>
      </c>
      <c r="D18" s="70">
        <f aca="true" t="shared" si="1" ref="D18:Z18">SUM(D11:D17)</f>
        <v>56739678764</v>
      </c>
      <c r="E18" s="71">
        <f t="shared" si="1"/>
        <v>64921275033</v>
      </c>
      <c r="F18" s="71">
        <f t="shared" si="1"/>
        <v>5104161903</v>
      </c>
      <c r="G18" s="71">
        <f t="shared" si="1"/>
        <v>3408367319</v>
      </c>
      <c r="H18" s="71">
        <f t="shared" si="1"/>
        <v>7193771828</v>
      </c>
      <c r="I18" s="71">
        <f t="shared" si="1"/>
        <v>15706301050</v>
      </c>
      <c r="J18" s="71">
        <f t="shared" si="1"/>
        <v>4731279198</v>
      </c>
      <c r="K18" s="71">
        <f t="shared" si="1"/>
        <v>5184556672</v>
      </c>
      <c r="L18" s="71">
        <f t="shared" si="1"/>
        <v>5104771927</v>
      </c>
      <c r="M18" s="71">
        <f t="shared" si="1"/>
        <v>15020607797</v>
      </c>
      <c r="N18" s="71">
        <f t="shared" si="1"/>
        <v>4387739239</v>
      </c>
      <c r="O18" s="71">
        <f t="shared" si="1"/>
        <v>5174392617</v>
      </c>
      <c r="P18" s="71">
        <f t="shared" si="1"/>
        <v>5009974465</v>
      </c>
      <c r="Q18" s="71">
        <f t="shared" si="1"/>
        <v>14572106321</v>
      </c>
      <c r="R18" s="71">
        <f t="shared" si="1"/>
        <v>4061288066</v>
      </c>
      <c r="S18" s="71">
        <f t="shared" si="1"/>
        <v>4935071182</v>
      </c>
      <c r="T18" s="71">
        <f t="shared" si="1"/>
        <v>5688246546</v>
      </c>
      <c r="U18" s="71">
        <f t="shared" si="1"/>
        <v>14684605794</v>
      </c>
      <c r="V18" s="71">
        <f t="shared" si="1"/>
        <v>59983620962</v>
      </c>
      <c r="W18" s="71">
        <f t="shared" si="1"/>
        <v>64921275033</v>
      </c>
      <c r="X18" s="71">
        <f t="shared" si="1"/>
        <v>-4937654071</v>
      </c>
      <c r="Y18" s="66">
        <f>+IF(W18&lt;&gt;0,(X18/W18)*100,0)</f>
        <v>-7.605602429234717</v>
      </c>
      <c r="Z18" s="72">
        <f t="shared" si="1"/>
        <v>64921275033</v>
      </c>
    </row>
    <row r="19" spans="1:26" ht="12.75">
      <c r="A19" s="68" t="s">
        <v>42</v>
      </c>
      <c r="B19" s="73">
        <f>+B10-B18</f>
        <v>0</v>
      </c>
      <c r="C19" s="73">
        <f>+C10-C18</f>
        <v>0</v>
      </c>
      <c r="D19" s="74">
        <f aca="true" t="shared" si="2" ref="D19:Z19">+D10-D18</f>
        <v>745738025</v>
      </c>
      <c r="E19" s="75">
        <f t="shared" si="2"/>
        <v>423594800</v>
      </c>
      <c r="F19" s="75">
        <f t="shared" si="2"/>
        <v>1606984862</v>
      </c>
      <c r="G19" s="75">
        <f t="shared" si="2"/>
        <v>1679340647</v>
      </c>
      <c r="H19" s="75">
        <f t="shared" si="2"/>
        <v>-2216095486</v>
      </c>
      <c r="I19" s="75">
        <f t="shared" si="2"/>
        <v>1070230023</v>
      </c>
      <c r="J19" s="75">
        <f t="shared" si="2"/>
        <v>67433227</v>
      </c>
      <c r="K19" s="75">
        <f t="shared" si="2"/>
        <v>69380439</v>
      </c>
      <c r="L19" s="75">
        <f t="shared" si="2"/>
        <v>1481685975</v>
      </c>
      <c r="M19" s="75">
        <f t="shared" si="2"/>
        <v>1618499641</v>
      </c>
      <c r="N19" s="75">
        <f t="shared" si="2"/>
        <v>826085186</v>
      </c>
      <c r="O19" s="75">
        <f t="shared" si="2"/>
        <v>-430899948</v>
      </c>
      <c r="P19" s="75">
        <f t="shared" si="2"/>
        <v>1359301142</v>
      </c>
      <c r="Q19" s="75">
        <f t="shared" si="2"/>
        <v>1754486380</v>
      </c>
      <c r="R19" s="75">
        <f t="shared" si="2"/>
        <v>94758630</v>
      </c>
      <c r="S19" s="75">
        <f t="shared" si="2"/>
        <v>-246933057</v>
      </c>
      <c r="T19" s="75">
        <f t="shared" si="2"/>
        <v>-192088135</v>
      </c>
      <c r="U19" s="75">
        <f t="shared" si="2"/>
        <v>-344262562</v>
      </c>
      <c r="V19" s="75">
        <f t="shared" si="2"/>
        <v>4098953482</v>
      </c>
      <c r="W19" s="75">
        <f>IF(E10=E18,0,W10-W18)</f>
        <v>423594800</v>
      </c>
      <c r="X19" s="75">
        <f t="shared" si="2"/>
        <v>3675358682</v>
      </c>
      <c r="Y19" s="76">
        <f>+IF(W19&lt;&gt;0,(X19/W19)*100,0)</f>
        <v>867.6590652198753</v>
      </c>
      <c r="Z19" s="77">
        <f t="shared" si="2"/>
        <v>423594800</v>
      </c>
    </row>
    <row r="20" spans="1:26" ht="20.25">
      <c r="A20" s="78" t="s">
        <v>43</v>
      </c>
      <c r="B20" s="79">
        <v>0</v>
      </c>
      <c r="C20" s="79">
        <v>0</v>
      </c>
      <c r="D20" s="80">
        <v>2745480001</v>
      </c>
      <c r="E20" s="81">
        <v>2962069000</v>
      </c>
      <c r="F20" s="81">
        <v>30459144</v>
      </c>
      <c r="G20" s="81">
        <v>79266788</v>
      </c>
      <c r="H20" s="81">
        <v>240560425</v>
      </c>
      <c r="I20" s="81">
        <v>350286357</v>
      </c>
      <c r="J20" s="81">
        <v>178251026</v>
      </c>
      <c r="K20" s="81">
        <v>233798143</v>
      </c>
      <c r="L20" s="81">
        <v>289628022</v>
      </c>
      <c r="M20" s="81">
        <v>701677191</v>
      </c>
      <c r="N20" s="81">
        <v>9513516</v>
      </c>
      <c r="O20" s="81">
        <v>205052925</v>
      </c>
      <c r="P20" s="81">
        <v>93692638</v>
      </c>
      <c r="Q20" s="81">
        <v>308259079</v>
      </c>
      <c r="R20" s="81">
        <v>209584463</v>
      </c>
      <c r="S20" s="81">
        <v>44321136</v>
      </c>
      <c r="T20" s="81">
        <v>55757684</v>
      </c>
      <c r="U20" s="81">
        <v>309663283</v>
      </c>
      <c r="V20" s="81">
        <v>1669885910</v>
      </c>
      <c r="W20" s="81">
        <v>2962069000</v>
      </c>
      <c r="X20" s="81">
        <v>-1292183090</v>
      </c>
      <c r="Y20" s="82">
        <v>-43.62</v>
      </c>
      <c r="Z20" s="83">
        <v>2962069000</v>
      </c>
    </row>
    <row r="21" spans="1:26" ht="41.25">
      <c r="A21" s="84" t="s">
        <v>95</v>
      </c>
      <c r="B21" s="85">
        <v>0</v>
      </c>
      <c r="C21" s="85">
        <v>0</v>
      </c>
      <c r="D21" s="86">
        <v>442488000</v>
      </c>
      <c r="E21" s="87">
        <v>9013000</v>
      </c>
      <c r="F21" s="87">
        <v>0</v>
      </c>
      <c r="G21" s="87">
        <v>-12340528</v>
      </c>
      <c r="H21" s="87">
        <v>0</v>
      </c>
      <c r="I21" s="87">
        <v>-12340528</v>
      </c>
      <c r="J21" s="87">
        <v>-19041050</v>
      </c>
      <c r="K21" s="87">
        <v>-80676200</v>
      </c>
      <c r="L21" s="87">
        <v>-33730959</v>
      </c>
      <c r="M21" s="87">
        <v>-133448209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-145788737</v>
      </c>
      <c r="W21" s="87">
        <v>9013000</v>
      </c>
      <c r="X21" s="87">
        <v>-154801737</v>
      </c>
      <c r="Y21" s="88">
        <v>-1717.54</v>
      </c>
      <c r="Z21" s="89">
        <v>9013000</v>
      </c>
    </row>
    <row r="22" spans="1:26" ht="12.75">
      <c r="A22" s="90" t="s">
        <v>96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3933706026</v>
      </c>
      <c r="E22" s="93">
        <f t="shared" si="3"/>
        <v>3394676800</v>
      </c>
      <c r="F22" s="93">
        <f t="shared" si="3"/>
        <v>1637444006</v>
      </c>
      <c r="G22" s="93">
        <f t="shared" si="3"/>
        <v>1746266907</v>
      </c>
      <c r="H22" s="93">
        <f t="shared" si="3"/>
        <v>-1975535061</v>
      </c>
      <c r="I22" s="93">
        <f t="shared" si="3"/>
        <v>1408175852</v>
      </c>
      <c r="J22" s="93">
        <f t="shared" si="3"/>
        <v>226643203</v>
      </c>
      <c r="K22" s="93">
        <f t="shared" si="3"/>
        <v>222502382</v>
      </c>
      <c r="L22" s="93">
        <f t="shared" si="3"/>
        <v>1737583038</v>
      </c>
      <c r="M22" s="93">
        <f t="shared" si="3"/>
        <v>2186728623</v>
      </c>
      <c r="N22" s="93">
        <f t="shared" si="3"/>
        <v>835598702</v>
      </c>
      <c r="O22" s="93">
        <f t="shared" si="3"/>
        <v>-225847023</v>
      </c>
      <c r="P22" s="93">
        <f t="shared" si="3"/>
        <v>1452993780</v>
      </c>
      <c r="Q22" s="93">
        <f t="shared" si="3"/>
        <v>2062745459</v>
      </c>
      <c r="R22" s="93">
        <f t="shared" si="3"/>
        <v>304343093</v>
      </c>
      <c r="S22" s="93">
        <f t="shared" si="3"/>
        <v>-202611921</v>
      </c>
      <c r="T22" s="93">
        <f t="shared" si="3"/>
        <v>-136330451</v>
      </c>
      <c r="U22" s="93">
        <f t="shared" si="3"/>
        <v>-34599279</v>
      </c>
      <c r="V22" s="93">
        <f t="shared" si="3"/>
        <v>5623050655</v>
      </c>
      <c r="W22" s="93">
        <f t="shared" si="3"/>
        <v>3394676800</v>
      </c>
      <c r="X22" s="93">
        <f t="shared" si="3"/>
        <v>2228373855</v>
      </c>
      <c r="Y22" s="94">
        <f>+IF(W22&lt;&gt;0,(X22/W22)*100,0)</f>
        <v>65.64318155413204</v>
      </c>
      <c r="Z22" s="95">
        <f t="shared" si="3"/>
        <v>3394676800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0</v>
      </c>
      <c r="C24" s="73">
        <f>SUM(C22:C23)</f>
        <v>0</v>
      </c>
      <c r="D24" s="74">
        <f aca="true" t="shared" si="4" ref="D24:Z24">SUM(D22:D23)</f>
        <v>3933706026</v>
      </c>
      <c r="E24" s="75">
        <f t="shared" si="4"/>
        <v>3394676800</v>
      </c>
      <c r="F24" s="75">
        <f t="shared" si="4"/>
        <v>1637444006</v>
      </c>
      <c r="G24" s="75">
        <f t="shared" si="4"/>
        <v>1746266907</v>
      </c>
      <c r="H24" s="75">
        <f t="shared" si="4"/>
        <v>-1975535061</v>
      </c>
      <c r="I24" s="75">
        <f t="shared" si="4"/>
        <v>1408175852</v>
      </c>
      <c r="J24" s="75">
        <f t="shared" si="4"/>
        <v>226643203</v>
      </c>
      <c r="K24" s="75">
        <f t="shared" si="4"/>
        <v>222502382</v>
      </c>
      <c r="L24" s="75">
        <f t="shared" si="4"/>
        <v>1737583038</v>
      </c>
      <c r="M24" s="75">
        <f t="shared" si="4"/>
        <v>2186728623</v>
      </c>
      <c r="N24" s="75">
        <f t="shared" si="4"/>
        <v>835598702</v>
      </c>
      <c r="O24" s="75">
        <f t="shared" si="4"/>
        <v>-225847023</v>
      </c>
      <c r="P24" s="75">
        <f t="shared" si="4"/>
        <v>1452993780</v>
      </c>
      <c r="Q24" s="75">
        <f t="shared" si="4"/>
        <v>2062745459</v>
      </c>
      <c r="R24" s="75">
        <f t="shared" si="4"/>
        <v>304343093</v>
      </c>
      <c r="S24" s="75">
        <f t="shared" si="4"/>
        <v>-202611921</v>
      </c>
      <c r="T24" s="75">
        <f t="shared" si="4"/>
        <v>-136330451</v>
      </c>
      <c r="U24" s="75">
        <f t="shared" si="4"/>
        <v>-34599279</v>
      </c>
      <c r="V24" s="75">
        <f t="shared" si="4"/>
        <v>5623050655</v>
      </c>
      <c r="W24" s="75">
        <f t="shared" si="4"/>
        <v>3394676800</v>
      </c>
      <c r="X24" s="75">
        <f t="shared" si="4"/>
        <v>2228373855</v>
      </c>
      <c r="Y24" s="76">
        <f>+IF(W24&lt;&gt;0,(X24/W24)*100,0)</f>
        <v>65.64318155413204</v>
      </c>
      <c r="Z24" s="77">
        <f t="shared" si="4"/>
        <v>3394676800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7754429658</v>
      </c>
      <c r="E27" s="104">
        <v>5207565354</v>
      </c>
      <c r="F27" s="104">
        <v>308187220</v>
      </c>
      <c r="G27" s="104">
        <v>432026178</v>
      </c>
      <c r="H27" s="104">
        <v>472965742</v>
      </c>
      <c r="I27" s="104">
        <v>1213179140</v>
      </c>
      <c r="J27" s="104">
        <v>700765882</v>
      </c>
      <c r="K27" s="104">
        <v>272151663</v>
      </c>
      <c r="L27" s="104">
        <v>548543426</v>
      </c>
      <c r="M27" s="104">
        <v>1521460971</v>
      </c>
      <c r="N27" s="104">
        <v>90702984</v>
      </c>
      <c r="O27" s="104">
        <v>518736598</v>
      </c>
      <c r="P27" s="104">
        <v>417453044</v>
      </c>
      <c r="Q27" s="104">
        <v>1026892626</v>
      </c>
      <c r="R27" s="104">
        <v>392456179</v>
      </c>
      <c r="S27" s="104">
        <v>-3234055</v>
      </c>
      <c r="T27" s="104">
        <v>520159497</v>
      </c>
      <c r="U27" s="104">
        <v>909381621</v>
      </c>
      <c r="V27" s="104">
        <v>4670914358</v>
      </c>
      <c r="W27" s="104">
        <v>5207565354</v>
      </c>
      <c r="X27" s="104">
        <v>-536650996</v>
      </c>
      <c r="Y27" s="105">
        <v>-10.31</v>
      </c>
      <c r="Z27" s="106">
        <v>5207565354</v>
      </c>
    </row>
    <row r="28" spans="1:26" ht="12.75">
      <c r="A28" s="107" t="s">
        <v>47</v>
      </c>
      <c r="B28" s="18">
        <v>0</v>
      </c>
      <c r="C28" s="18">
        <v>0</v>
      </c>
      <c r="D28" s="58">
        <v>2745479994</v>
      </c>
      <c r="E28" s="59">
        <v>1545481154</v>
      </c>
      <c r="F28" s="59">
        <v>72696000</v>
      </c>
      <c r="G28" s="59">
        <v>211285000</v>
      </c>
      <c r="H28" s="59">
        <v>259054000</v>
      </c>
      <c r="I28" s="59">
        <v>543035000</v>
      </c>
      <c r="J28" s="59">
        <v>129418000</v>
      </c>
      <c r="K28" s="59">
        <v>0</v>
      </c>
      <c r="L28" s="59">
        <v>272444782</v>
      </c>
      <c r="M28" s="59">
        <v>401862782</v>
      </c>
      <c r="N28" s="59">
        <v>103202443</v>
      </c>
      <c r="O28" s="59">
        <v>95685885</v>
      </c>
      <c r="P28" s="59">
        <v>131838260</v>
      </c>
      <c r="Q28" s="59">
        <v>330726588</v>
      </c>
      <c r="R28" s="59">
        <v>107958782</v>
      </c>
      <c r="S28" s="59">
        <v>0</v>
      </c>
      <c r="T28" s="59">
        <v>258107211</v>
      </c>
      <c r="U28" s="59">
        <v>366065993</v>
      </c>
      <c r="V28" s="59">
        <v>1641690363</v>
      </c>
      <c r="W28" s="59">
        <v>1545481154</v>
      </c>
      <c r="X28" s="59">
        <v>96209209</v>
      </c>
      <c r="Y28" s="60">
        <v>6.23</v>
      </c>
      <c r="Z28" s="61">
        <v>1545481154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2988368992</v>
      </c>
      <c r="E30" s="59">
        <v>2199235548</v>
      </c>
      <c r="F30" s="59">
        <v>114896000</v>
      </c>
      <c r="G30" s="59">
        <v>135963211</v>
      </c>
      <c r="H30" s="59">
        <v>263070000</v>
      </c>
      <c r="I30" s="59">
        <v>513929211</v>
      </c>
      <c r="J30" s="59">
        <v>164469000</v>
      </c>
      <c r="K30" s="59">
        <v>0</v>
      </c>
      <c r="L30" s="59">
        <v>175188323</v>
      </c>
      <c r="M30" s="59">
        <v>339657323</v>
      </c>
      <c r="N30" s="59">
        <v>-61101280</v>
      </c>
      <c r="O30" s="59">
        <v>375432000</v>
      </c>
      <c r="P30" s="59">
        <v>250693000</v>
      </c>
      <c r="Q30" s="59">
        <v>565023720</v>
      </c>
      <c r="R30" s="59">
        <v>221408000</v>
      </c>
      <c r="S30" s="59">
        <v>0</v>
      </c>
      <c r="T30" s="59">
        <v>261625000</v>
      </c>
      <c r="U30" s="59">
        <v>483033000</v>
      </c>
      <c r="V30" s="59">
        <v>1901643254</v>
      </c>
      <c r="W30" s="59">
        <v>2199235548</v>
      </c>
      <c r="X30" s="59">
        <v>-297592294</v>
      </c>
      <c r="Y30" s="60">
        <v>-13.53</v>
      </c>
      <c r="Z30" s="61">
        <v>2199235548</v>
      </c>
    </row>
    <row r="31" spans="1:26" ht="12.75">
      <c r="A31" s="57" t="s">
        <v>49</v>
      </c>
      <c r="B31" s="18">
        <v>0</v>
      </c>
      <c r="C31" s="18">
        <v>0</v>
      </c>
      <c r="D31" s="58">
        <v>2020580672</v>
      </c>
      <c r="E31" s="59">
        <v>1465298654</v>
      </c>
      <c r="F31" s="59">
        <v>118611000</v>
      </c>
      <c r="G31" s="59">
        <v>151969000</v>
      </c>
      <c r="H31" s="59">
        <v>-43636000</v>
      </c>
      <c r="I31" s="59">
        <v>226944000</v>
      </c>
      <c r="J31" s="59">
        <v>406493000</v>
      </c>
      <c r="K31" s="59">
        <v>0</v>
      </c>
      <c r="L31" s="59">
        <v>100933041</v>
      </c>
      <c r="M31" s="59">
        <v>507426041</v>
      </c>
      <c r="N31" s="59">
        <v>54434534</v>
      </c>
      <c r="O31" s="59">
        <v>59990314</v>
      </c>
      <c r="P31" s="59">
        <v>17056368</v>
      </c>
      <c r="Q31" s="59">
        <v>131481216</v>
      </c>
      <c r="R31" s="59">
        <v>59871097</v>
      </c>
      <c r="S31" s="59">
        <v>0</v>
      </c>
      <c r="T31" s="59">
        <v>-1573873</v>
      </c>
      <c r="U31" s="59">
        <v>58297224</v>
      </c>
      <c r="V31" s="59">
        <v>924148481</v>
      </c>
      <c r="W31" s="59">
        <v>1465298654</v>
      </c>
      <c r="X31" s="59">
        <v>-541150173</v>
      </c>
      <c r="Y31" s="60">
        <v>-36.93</v>
      </c>
      <c r="Z31" s="61">
        <v>1465298654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7754429658</v>
      </c>
      <c r="E32" s="104">
        <f t="shared" si="5"/>
        <v>5210015356</v>
      </c>
      <c r="F32" s="104">
        <f t="shared" si="5"/>
        <v>306203000</v>
      </c>
      <c r="G32" s="104">
        <f t="shared" si="5"/>
        <v>499217211</v>
      </c>
      <c r="H32" s="104">
        <f t="shared" si="5"/>
        <v>478488000</v>
      </c>
      <c r="I32" s="104">
        <f t="shared" si="5"/>
        <v>1283908211</v>
      </c>
      <c r="J32" s="104">
        <f t="shared" si="5"/>
        <v>700380000</v>
      </c>
      <c r="K32" s="104">
        <f t="shared" si="5"/>
        <v>0</v>
      </c>
      <c r="L32" s="104">
        <f t="shared" si="5"/>
        <v>548566146</v>
      </c>
      <c r="M32" s="104">
        <f t="shared" si="5"/>
        <v>1248946146</v>
      </c>
      <c r="N32" s="104">
        <f t="shared" si="5"/>
        <v>96535697</v>
      </c>
      <c r="O32" s="104">
        <f t="shared" si="5"/>
        <v>531108199</v>
      </c>
      <c r="P32" s="104">
        <f t="shared" si="5"/>
        <v>399587628</v>
      </c>
      <c r="Q32" s="104">
        <f t="shared" si="5"/>
        <v>1027231524</v>
      </c>
      <c r="R32" s="104">
        <f t="shared" si="5"/>
        <v>389237879</v>
      </c>
      <c r="S32" s="104">
        <f t="shared" si="5"/>
        <v>0</v>
      </c>
      <c r="T32" s="104">
        <f t="shared" si="5"/>
        <v>518158338</v>
      </c>
      <c r="U32" s="104">
        <f t="shared" si="5"/>
        <v>907396217</v>
      </c>
      <c r="V32" s="104">
        <f t="shared" si="5"/>
        <v>4467482098</v>
      </c>
      <c r="W32" s="104">
        <f t="shared" si="5"/>
        <v>5210015356</v>
      </c>
      <c r="X32" s="104">
        <f t="shared" si="5"/>
        <v>-742533258</v>
      </c>
      <c r="Y32" s="105">
        <f>+IF(W32&lt;&gt;0,(X32/W32)*100,0)</f>
        <v>-14.252035882099232</v>
      </c>
      <c r="Z32" s="106">
        <f t="shared" si="5"/>
        <v>5210015356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0</v>
      </c>
      <c r="C35" s="18">
        <v>0</v>
      </c>
      <c r="D35" s="58">
        <v>16498953777</v>
      </c>
      <c r="E35" s="59">
        <v>1861002345</v>
      </c>
      <c r="F35" s="59">
        <v>2652165545</v>
      </c>
      <c r="G35" s="59">
        <v>-1683652619</v>
      </c>
      <c r="H35" s="59">
        <v>-1257350844</v>
      </c>
      <c r="I35" s="59">
        <v>-288837918</v>
      </c>
      <c r="J35" s="59">
        <v>3246849877</v>
      </c>
      <c r="K35" s="59">
        <v>-1731799326</v>
      </c>
      <c r="L35" s="59">
        <v>-855061463</v>
      </c>
      <c r="M35" s="59">
        <v>659989088</v>
      </c>
      <c r="N35" s="59">
        <v>2084861520</v>
      </c>
      <c r="O35" s="59">
        <v>-47885042</v>
      </c>
      <c r="P35" s="59">
        <v>3323179669</v>
      </c>
      <c r="Q35" s="59">
        <v>5360156147</v>
      </c>
      <c r="R35" s="59">
        <v>-2089782666</v>
      </c>
      <c r="S35" s="59">
        <v>384304813</v>
      </c>
      <c r="T35" s="59">
        <v>1041545930</v>
      </c>
      <c r="U35" s="59">
        <v>-663931923</v>
      </c>
      <c r="V35" s="59">
        <v>5067375394</v>
      </c>
      <c r="W35" s="59">
        <v>1861002345</v>
      </c>
      <c r="X35" s="59">
        <v>3206373049</v>
      </c>
      <c r="Y35" s="60">
        <v>172.29</v>
      </c>
      <c r="Z35" s="61">
        <v>1861002345</v>
      </c>
    </row>
    <row r="36" spans="1:26" ht="12.75">
      <c r="A36" s="57" t="s">
        <v>53</v>
      </c>
      <c r="B36" s="18">
        <v>0</v>
      </c>
      <c r="C36" s="18">
        <v>0</v>
      </c>
      <c r="D36" s="58">
        <v>81853770932</v>
      </c>
      <c r="E36" s="59">
        <v>3302664024</v>
      </c>
      <c r="F36" s="59">
        <v>297195561</v>
      </c>
      <c r="G36" s="59">
        <v>2664118059</v>
      </c>
      <c r="H36" s="59">
        <v>-1401078759</v>
      </c>
      <c r="I36" s="59">
        <v>1560234861</v>
      </c>
      <c r="J36" s="59">
        <v>187167027</v>
      </c>
      <c r="K36" s="59">
        <v>965870549</v>
      </c>
      <c r="L36" s="59">
        <v>332797747</v>
      </c>
      <c r="M36" s="59">
        <v>1485835323</v>
      </c>
      <c r="N36" s="59">
        <v>-57061444</v>
      </c>
      <c r="O36" s="59">
        <v>323543810</v>
      </c>
      <c r="P36" s="59">
        <v>394651714</v>
      </c>
      <c r="Q36" s="59">
        <v>661134080</v>
      </c>
      <c r="R36" s="59">
        <v>-168444302</v>
      </c>
      <c r="S36" s="59">
        <v>-23156691</v>
      </c>
      <c r="T36" s="59">
        <v>421204342</v>
      </c>
      <c r="U36" s="59">
        <v>229603349</v>
      </c>
      <c r="V36" s="59">
        <v>3936807613</v>
      </c>
      <c r="W36" s="59">
        <v>3302664024</v>
      </c>
      <c r="X36" s="59">
        <v>634143589</v>
      </c>
      <c r="Y36" s="60">
        <v>19.2</v>
      </c>
      <c r="Z36" s="61">
        <v>3302664024</v>
      </c>
    </row>
    <row r="37" spans="1:26" ht="12.75">
      <c r="A37" s="57" t="s">
        <v>54</v>
      </c>
      <c r="B37" s="18">
        <v>0</v>
      </c>
      <c r="C37" s="18">
        <v>0</v>
      </c>
      <c r="D37" s="58">
        <v>16118367913</v>
      </c>
      <c r="E37" s="59">
        <v>1000899956</v>
      </c>
      <c r="F37" s="59">
        <v>-911213748</v>
      </c>
      <c r="G37" s="59">
        <v>-136599905</v>
      </c>
      <c r="H37" s="59">
        <v>-1413562740</v>
      </c>
      <c r="I37" s="59">
        <v>-2461376393</v>
      </c>
      <c r="J37" s="59">
        <v>3193739240</v>
      </c>
      <c r="K37" s="59">
        <v>-1539628945</v>
      </c>
      <c r="L37" s="59">
        <v>-839235613</v>
      </c>
      <c r="M37" s="59">
        <v>814874682</v>
      </c>
      <c r="N37" s="59">
        <v>1607986871</v>
      </c>
      <c r="O37" s="59">
        <v>389923331</v>
      </c>
      <c r="P37" s="59">
        <v>2559429163</v>
      </c>
      <c r="Q37" s="59">
        <v>4557339365</v>
      </c>
      <c r="R37" s="59">
        <v>-2444794898</v>
      </c>
      <c r="S37" s="59">
        <v>883270266</v>
      </c>
      <c r="T37" s="59">
        <v>1826656963</v>
      </c>
      <c r="U37" s="59">
        <v>265132331</v>
      </c>
      <c r="V37" s="59">
        <v>3175969985</v>
      </c>
      <c r="W37" s="59">
        <v>1000899956</v>
      </c>
      <c r="X37" s="59">
        <v>2175070029</v>
      </c>
      <c r="Y37" s="60">
        <v>217.31</v>
      </c>
      <c r="Z37" s="61">
        <v>1000899956</v>
      </c>
    </row>
    <row r="38" spans="1:26" ht="12.75">
      <c r="A38" s="57" t="s">
        <v>55</v>
      </c>
      <c r="B38" s="18">
        <v>0</v>
      </c>
      <c r="C38" s="18">
        <v>0</v>
      </c>
      <c r="D38" s="58">
        <v>29868326199</v>
      </c>
      <c r="E38" s="59">
        <v>1217982874</v>
      </c>
      <c r="F38" s="59">
        <v>2681813013</v>
      </c>
      <c r="G38" s="59">
        <v>-429903752</v>
      </c>
      <c r="H38" s="59">
        <v>897531604</v>
      </c>
      <c r="I38" s="59">
        <v>3149440865</v>
      </c>
      <c r="J38" s="59">
        <v>86226368</v>
      </c>
      <c r="K38" s="59">
        <v>514102241</v>
      </c>
      <c r="L38" s="59">
        <v>-853353548</v>
      </c>
      <c r="M38" s="59">
        <v>-253024939</v>
      </c>
      <c r="N38" s="59">
        <v>-448925830</v>
      </c>
      <c r="O38" s="59">
        <v>115584615</v>
      </c>
      <c r="P38" s="59">
        <v>-222765074</v>
      </c>
      <c r="Q38" s="59">
        <v>-556106289</v>
      </c>
      <c r="R38" s="59">
        <v>-20293683</v>
      </c>
      <c r="S38" s="59">
        <v>-235403255</v>
      </c>
      <c r="T38" s="59">
        <v>-303680221</v>
      </c>
      <c r="U38" s="59">
        <v>-559377159</v>
      </c>
      <c r="V38" s="59">
        <v>1780932478</v>
      </c>
      <c r="W38" s="59">
        <v>1217982874</v>
      </c>
      <c r="X38" s="59">
        <v>562949604</v>
      </c>
      <c r="Y38" s="60">
        <v>46.22</v>
      </c>
      <c r="Z38" s="61">
        <v>1217982874</v>
      </c>
    </row>
    <row r="39" spans="1:26" ht="12.75">
      <c r="A39" s="57" t="s">
        <v>56</v>
      </c>
      <c r="B39" s="18">
        <v>0</v>
      </c>
      <c r="C39" s="18">
        <v>0</v>
      </c>
      <c r="D39" s="58">
        <v>48468055571</v>
      </c>
      <c r="E39" s="59">
        <v>-403872261</v>
      </c>
      <c r="F39" s="59">
        <v>-453865211</v>
      </c>
      <c r="G39" s="59">
        <v>-194582283</v>
      </c>
      <c r="H39" s="59">
        <v>-161531576</v>
      </c>
      <c r="I39" s="59">
        <v>-809979070</v>
      </c>
      <c r="J39" s="59">
        <v>-60443536</v>
      </c>
      <c r="K39" s="59">
        <v>54457692</v>
      </c>
      <c r="L39" s="59">
        <v>-541433013</v>
      </c>
      <c r="M39" s="59">
        <v>-547418857</v>
      </c>
      <c r="N39" s="59">
        <v>12956841</v>
      </c>
      <c r="O39" s="59">
        <v>-24907467</v>
      </c>
      <c r="P39" s="59">
        <v>-152646719</v>
      </c>
      <c r="Q39" s="59">
        <v>-164597345</v>
      </c>
      <c r="R39" s="59">
        <v>-113264981</v>
      </c>
      <c r="S39" s="59">
        <v>-43428845</v>
      </c>
      <c r="T39" s="59">
        <v>62089499</v>
      </c>
      <c r="U39" s="59">
        <v>-94604327</v>
      </c>
      <c r="V39" s="59">
        <v>-1616599599</v>
      </c>
      <c r="W39" s="59">
        <v>-403872261</v>
      </c>
      <c r="X39" s="59">
        <v>-1212727338</v>
      </c>
      <c r="Y39" s="60">
        <v>300.27</v>
      </c>
      <c r="Z39" s="61">
        <v>-403872261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0</v>
      </c>
      <c r="C42" s="18">
        <v>0</v>
      </c>
      <c r="D42" s="58">
        <v>6842161294</v>
      </c>
      <c r="E42" s="59">
        <v>1806010302</v>
      </c>
      <c r="F42" s="59">
        <v>6705535092</v>
      </c>
      <c r="G42" s="59">
        <v>5527803668</v>
      </c>
      <c r="H42" s="59">
        <v>4441019989</v>
      </c>
      <c r="I42" s="59">
        <v>16674358749</v>
      </c>
      <c r="J42" s="59">
        <v>4403224323</v>
      </c>
      <c r="K42" s="59">
        <v>0</v>
      </c>
      <c r="L42" s="59">
        <v>2167321513</v>
      </c>
      <c r="M42" s="59">
        <v>6570545836</v>
      </c>
      <c r="N42" s="59">
        <v>1677181778</v>
      </c>
      <c r="O42" s="59">
        <v>990581385</v>
      </c>
      <c r="P42" s="59">
        <v>2688827526</v>
      </c>
      <c r="Q42" s="59">
        <v>5356590689</v>
      </c>
      <c r="R42" s="59">
        <v>-389351258</v>
      </c>
      <c r="S42" s="59">
        <v>-4080850643</v>
      </c>
      <c r="T42" s="59">
        <v>-4954481916</v>
      </c>
      <c r="U42" s="59">
        <v>-9424683817</v>
      </c>
      <c r="V42" s="59">
        <v>19176811457</v>
      </c>
      <c r="W42" s="59">
        <v>1806010302</v>
      </c>
      <c r="X42" s="59">
        <v>17370801155</v>
      </c>
      <c r="Y42" s="60">
        <v>961.83</v>
      </c>
      <c r="Z42" s="61">
        <v>1806010302</v>
      </c>
    </row>
    <row r="43" spans="1:26" ht="12.75">
      <c r="A43" s="57" t="s">
        <v>59</v>
      </c>
      <c r="B43" s="18">
        <v>0</v>
      </c>
      <c r="C43" s="18">
        <v>0</v>
      </c>
      <c r="D43" s="58">
        <v>-10123667316</v>
      </c>
      <c r="E43" s="59">
        <v>3489198936</v>
      </c>
      <c r="F43" s="59">
        <v>2877072977</v>
      </c>
      <c r="G43" s="59">
        <v>169447</v>
      </c>
      <c r="H43" s="59">
        <v>131671</v>
      </c>
      <c r="I43" s="59">
        <v>2877374095</v>
      </c>
      <c r="J43" s="59">
        <v>0</v>
      </c>
      <c r="K43" s="59">
        <v>65740</v>
      </c>
      <c r="L43" s="59">
        <v>787</v>
      </c>
      <c r="M43" s="59">
        <v>66527</v>
      </c>
      <c r="N43" s="59">
        <v>1440935</v>
      </c>
      <c r="O43" s="59">
        <v>-1528152</v>
      </c>
      <c r="P43" s="59">
        <v>87217</v>
      </c>
      <c r="Q43" s="59">
        <v>0</v>
      </c>
      <c r="R43" s="59">
        <v>0</v>
      </c>
      <c r="S43" s="59">
        <v>1439395</v>
      </c>
      <c r="T43" s="59">
        <v>-1415245</v>
      </c>
      <c r="U43" s="59">
        <v>24150</v>
      </c>
      <c r="V43" s="59">
        <v>2877464772</v>
      </c>
      <c r="W43" s="59">
        <v>611758314</v>
      </c>
      <c r="X43" s="59">
        <v>2265706458</v>
      </c>
      <c r="Y43" s="60">
        <v>370.36</v>
      </c>
      <c r="Z43" s="61">
        <v>3489198936</v>
      </c>
    </row>
    <row r="44" spans="1:26" ht="12.75">
      <c r="A44" s="57" t="s">
        <v>60</v>
      </c>
      <c r="B44" s="18">
        <v>0</v>
      </c>
      <c r="C44" s="18">
        <v>0</v>
      </c>
      <c r="D44" s="58">
        <v>3041966074</v>
      </c>
      <c r="E44" s="59">
        <v>-53427494</v>
      </c>
      <c r="F44" s="59">
        <v>-70156398</v>
      </c>
      <c r="G44" s="59">
        <v>15996698</v>
      </c>
      <c r="H44" s="59">
        <v>36122669</v>
      </c>
      <c r="I44" s="59">
        <v>-18037031</v>
      </c>
      <c r="J44" s="59">
        <v>-10730012</v>
      </c>
      <c r="K44" s="59">
        <v>-19978951</v>
      </c>
      <c r="L44" s="59">
        <v>6742355</v>
      </c>
      <c r="M44" s="59">
        <v>-23966608</v>
      </c>
      <c r="N44" s="59">
        <v>-12056316</v>
      </c>
      <c r="O44" s="59">
        <v>14712308</v>
      </c>
      <c r="P44" s="59">
        <v>-3302950</v>
      </c>
      <c r="Q44" s="59">
        <v>-646958</v>
      </c>
      <c r="R44" s="59">
        <v>-5181657</v>
      </c>
      <c r="S44" s="59">
        <v>32015241</v>
      </c>
      <c r="T44" s="59">
        <v>-38393007</v>
      </c>
      <c r="U44" s="59">
        <v>-11559423</v>
      </c>
      <c r="V44" s="59">
        <v>-54210020</v>
      </c>
      <c r="W44" s="59">
        <v>169580</v>
      </c>
      <c r="X44" s="59">
        <v>-54379600</v>
      </c>
      <c r="Y44" s="60">
        <v>-32067.22</v>
      </c>
      <c r="Z44" s="61">
        <v>-53427494</v>
      </c>
    </row>
    <row r="45" spans="1:26" ht="12.75">
      <c r="A45" s="68" t="s">
        <v>61</v>
      </c>
      <c r="B45" s="21">
        <v>0</v>
      </c>
      <c r="C45" s="21">
        <v>0</v>
      </c>
      <c r="D45" s="103">
        <v>-45041328824</v>
      </c>
      <c r="E45" s="104">
        <v>-53095910735</v>
      </c>
      <c r="F45" s="104">
        <v>10165262758</v>
      </c>
      <c r="G45" s="104">
        <f>+F45+G42+G43+G44+G83</f>
        <v>14845639951</v>
      </c>
      <c r="H45" s="104">
        <f>+G45+H42+H43+H44+H83</f>
        <v>19005183589</v>
      </c>
      <c r="I45" s="104">
        <f>+H45</f>
        <v>19005183589</v>
      </c>
      <c r="J45" s="104">
        <f>+H45+J42+J43+J44+J83</f>
        <v>25662855123</v>
      </c>
      <c r="K45" s="104">
        <f>+J45+K42+K43+K44+K83</f>
        <v>23175315286</v>
      </c>
      <c r="L45" s="104">
        <f>+K45+L42+L43+L44+L83</f>
        <v>26122850275</v>
      </c>
      <c r="M45" s="104">
        <f>+L45</f>
        <v>26122850275</v>
      </c>
      <c r="N45" s="104">
        <f>+L45+N42+N43+N44+N83</f>
        <v>29354406532</v>
      </c>
      <c r="O45" s="104">
        <f>+N45+O42+O43+O44+O83</f>
        <v>29868866834</v>
      </c>
      <c r="P45" s="104">
        <f>+O45+P42+P43+P44+P83</f>
        <v>36943123155</v>
      </c>
      <c r="Q45" s="104">
        <f>+P45</f>
        <v>36943123155</v>
      </c>
      <c r="R45" s="104">
        <f>+P45+R42+R43+R44+R83</f>
        <v>33213941005</v>
      </c>
      <c r="S45" s="104">
        <f>+R45+S42+S43+S44+S83</f>
        <v>28610643672</v>
      </c>
      <c r="T45" s="104">
        <f>+S45+T42+T43+T44+T83</f>
        <v>23681154703</v>
      </c>
      <c r="U45" s="104">
        <f>+T45</f>
        <v>23681154703</v>
      </c>
      <c r="V45" s="104">
        <f>+U45</f>
        <v>23681154703</v>
      </c>
      <c r="W45" s="104">
        <f>+W83+W42+W43+W44</f>
        <v>-4050989913</v>
      </c>
      <c r="X45" s="104">
        <f>+V45-W45</f>
        <v>27732144616</v>
      </c>
      <c r="Y45" s="105">
        <f>+IF(W45&lt;&gt;0,+(X45/W45)*100,0)</f>
        <v>-684.5769851710811</v>
      </c>
      <c r="Z45" s="106">
        <v>-53095910735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98</v>
      </c>
      <c r="B47" s="119" t="s">
        <v>84</v>
      </c>
      <c r="C47" s="119"/>
      <c r="D47" s="120" t="s">
        <v>85</v>
      </c>
      <c r="E47" s="121" t="s">
        <v>86</v>
      </c>
      <c r="F47" s="122"/>
      <c r="G47" s="122"/>
      <c r="H47" s="122"/>
      <c r="I47" s="123" t="s">
        <v>87</v>
      </c>
      <c r="J47" s="122"/>
      <c r="K47" s="122"/>
      <c r="L47" s="122"/>
      <c r="M47" s="123" t="s">
        <v>88</v>
      </c>
      <c r="N47" s="124"/>
      <c r="O47" s="124"/>
      <c r="P47" s="124"/>
      <c r="Q47" s="123" t="s">
        <v>89</v>
      </c>
      <c r="R47" s="124"/>
      <c r="S47" s="124"/>
      <c r="T47" s="124"/>
      <c r="U47" s="123" t="s">
        <v>90</v>
      </c>
      <c r="V47" s="123" t="s">
        <v>91</v>
      </c>
      <c r="W47" s="123" t="s">
        <v>92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93.49999775327333</v>
      </c>
      <c r="E59" s="10">
        <f t="shared" si="7"/>
        <v>93.49999796624785</v>
      </c>
      <c r="F59" s="10">
        <f t="shared" si="7"/>
        <v>91.04358837309915</v>
      </c>
      <c r="G59" s="10">
        <f t="shared" si="7"/>
        <v>85.60909878258043</v>
      </c>
      <c r="H59" s="10">
        <f t="shared" si="7"/>
        <v>77.42041445339126</v>
      </c>
      <c r="I59" s="10">
        <f t="shared" si="7"/>
        <v>84.62320783196793</v>
      </c>
      <c r="J59" s="10">
        <f t="shared" si="7"/>
        <v>90.04091156374179</v>
      </c>
      <c r="K59" s="10">
        <f t="shared" si="7"/>
        <v>0</v>
      </c>
      <c r="L59" s="10">
        <f t="shared" si="7"/>
        <v>89.02565180673143</v>
      </c>
      <c r="M59" s="10">
        <f t="shared" si="7"/>
        <v>60.24010937626362</v>
      </c>
      <c r="N59" s="10">
        <f t="shared" si="7"/>
        <v>86.12344083243649</v>
      </c>
      <c r="O59" s="10">
        <f t="shared" si="7"/>
        <v>92.91208715549294</v>
      </c>
      <c r="P59" s="10">
        <f t="shared" si="7"/>
        <v>98.18211938154327</v>
      </c>
      <c r="Q59" s="10">
        <f t="shared" si="7"/>
        <v>92.41000657319543</v>
      </c>
      <c r="R59" s="10">
        <f t="shared" si="7"/>
        <v>54.965140536025245</v>
      </c>
      <c r="S59" s="10">
        <f t="shared" si="7"/>
        <v>0</v>
      </c>
      <c r="T59" s="10">
        <f t="shared" si="7"/>
        <v>0</v>
      </c>
      <c r="U59" s="10">
        <f t="shared" si="7"/>
        <v>18.358469844135588</v>
      </c>
      <c r="V59" s="10">
        <f t="shared" si="7"/>
        <v>63.70061391352277</v>
      </c>
      <c r="W59" s="10">
        <f t="shared" si="7"/>
        <v>93.49999796624785</v>
      </c>
      <c r="X59" s="10">
        <f t="shared" si="7"/>
        <v>0</v>
      </c>
      <c r="Y59" s="10">
        <f t="shared" si="7"/>
        <v>0</v>
      </c>
      <c r="Z59" s="11">
        <f t="shared" si="7"/>
        <v>93.49999796624785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96.50000232697256</v>
      </c>
      <c r="E61" s="13">
        <f t="shared" si="7"/>
        <v>93.73038027623608</v>
      </c>
      <c r="F61" s="13">
        <f t="shared" si="7"/>
        <v>106.43046726852117</v>
      </c>
      <c r="G61" s="13">
        <f t="shared" si="7"/>
        <v>102.88859567597315</v>
      </c>
      <c r="H61" s="13">
        <f t="shared" si="7"/>
        <v>115.679417477544</v>
      </c>
      <c r="I61" s="13">
        <f t="shared" si="7"/>
        <v>107.99784066398617</v>
      </c>
      <c r="J61" s="13">
        <f t="shared" si="7"/>
        <v>122.80093728921958</v>
      </c>
      <c r="K61" s="13">
        <f t="shared" si="7"/>
        <v>0</v>
      </c>
      <c r="L61" s="13">
        <f t="shared" si="7"/>
        <v>95.22652670040543</v>
      </c>
      <c r="M61" s="13">
        <f t="shared" si="7"/>
        <v>70.94353776857497</v>
      </c>
      <c r="N61" s="13">
        <f t="shared" si="7"/>
        <v>113.25978998979933</v>
      </c>
      <c r="O61" s="13">
        <f t="shared" si="7"/>
        <v>105.12719166714632</v>
      </c>
      <c r="P61" s="13">
        <f t="shared" si="7"/>
        <v>102.78167556444816</v>
      </c>
      <c r="Q61" s="13">
        <f t="shared" si="7"/>
        <v>106.90157545504728</v>
      </c>
      <c r="R61" s="13">
        <f t="shared" si="7"/>
        <v>99.72206862005493</v>
      </c>
      <c r="S61" s="13">
        <f t="shared" si="7"/>
        <v>0</v>
      </c>
      <c r="T61" s="13">
        <f t="shared" si="7"/>
        <v>0</v>
      </c>
      <c r="U61" s="13">
        <f t="shared" si="7"/>
        <v>29.689021890952773</v>
      </c>
      <c r="V61" s="13">
        <f t="shared" si="7"/>
        <v>79.44982198926564</v>
      </c>
      <c r="W61" s="13">
        <f t="shared" si="7"/>
        <v>93.73038027623608</v>
      </c>
      <c r="X61" s="13">
        <f t="shared" si="7"/>
        <v>0</v>
      </c>
      <c r="Y61" s="13">
        <f t="shared" si="7"/>
        <v>0</v>
      </c>
      <c r="Z61" s="14">
        <f t="shared" si="7"/>
        <v>93.73038027623608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82.99298379174276</v>
      </c>
      <c r="E62" s="13">
        <f t="shared" si="7"/>
        <v>81.54679205385065</v>
      </c>
      <c r="F62" s="13">
        <f t="shared" si="7"/>
        <v>135.95616276357254</v>
      </c>
      <c r="G62" s="13">
        <f t="shared" si="7"/>
        <v>150.3353668419477</v>
      </c>
      <c r="H62" s="13">
        <f t="shared" si="7"/>
        <v>138.63402977087176</v>
      </c>
      <c r="I62" s="13">
        <f t="shared" si="7"/>
        <v>141.4678731149313</v>
      </c>
      <c r="J62" s="13">
        <f t="shared" si="7"/>
        <v>142.97137541217566</v>
      </c>
      <c r="K62" s="13">
        <f t="shared" si="7"/>
        <v>0</v>
      </c>
      <c r="L62" s="13">
        <f t="shared" si="7"/>
        <v>148.70821076145546</v>
      </c>
      <c r="M62" s="13">
        <f t="shared" si="7"/>
        <v>93.69914949560612</v>
      </c>
      <c r="N62" s="13">
        <f t="shared" si="7"/>
        <v>140.52691148961037</v>
      </c>
      <c r="O62" s="13">
        <f t="shared" si="7"/>
        <v>150.95078106886743</v>
      </c>
      <c r="P62" s="13">
        <f t="shared" si="7"/>
        <v>154.54409190455561</v>
      </c>
      <c r="Q62" s="13">
        <f t="shared" si="7"/>
        <v>148.47897493294695</v>
      </c>
      <c r="R62" s="13">
        <f t="shared" si="7"/>
        <v>121.20794540514044</v>
      </c>
      <c r="S62" s="13">
        <f t="shared" si="7"/>
        <v>0</v>
      </c>
      <c r="T62" s="13">
        <f t="shared" si="7"/>
        <v>0</v>
      </c>
      <c r="U62" s="13">
        <f t="shared" si="7"/>
        <v>40.04850346579744</v>
      </c>
      <c r="V62" s="13">
        <f t="shared" si="7"/>
        <v>105.6002194581888</v>
      </c>
      <c r="W62" s="13">
        <f t="shared" si="7"/>
        <v>81.54679205385065</v>
      </c>
      <c r="X62" s="13">
        <f t="shared" si="7"/>
        <v>0</v>
      </c>
      <c r="Y62" s="13">
        <f t="shared" si="7"/>
        <v>0</v>
      </c>
      <c r="Z62" s="14">
        <f t="shared" si="7"/>
        <v>81.54679205385065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83.0000015343859</v>
      </c>
      <c r="E63" s="13">
        <f t="shared" si="7"/>
        <v>91.95497612899474</v>
      </c>
      <c r="F63" s="13">
        <f t="shared" si="7"/>
        <v>0</v>
      </c>
      <c r="G63" s="13">
        <f t="shared" si="7"/>
        <v>31.159812354987704</v>
      </c>
      <c r="H63" s="13">
        <f t="shared" si="7"/>
        <v>0</v>
      </c>
      <c r="I63" s="13">
        <f t="shared" si="7"/>
        <v>11.205287975568693</v>
      </c>
      <c r="J63" s="13">
        <f t="shared" si="7"/>
        <v>60.38761719258422</v>
      </c>
      <c r="K63" s="13">
        <f t="shared" si="7"/>
        <v>0</v>
      </c>
      <c r="L63" s="13">
        <f t="shared" si="7"/>
        <v>20.09448279794574</v>
      </c>
      <c r="M63" s="13">
        <f t="shared" si="7"/>
        <v>24.901583895047132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9.403649800174508</v>
      </c>
      <c r="W63" s="13">
        <f t="shared" si="7"/>
        <v>91.95497612899474</v>
      </c>
      <c r="X63" s="13">
        <f t="shared" si="7"/>
        <v>0</v>
      </c>
      <c r="Y63" s="13">
        <f t="shared" si="7"/>
        <v>0</v>
      </c>
      <c r="Z63" s="14">
        <f t="shared" si="7"/>
        <v>91.95497612899474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100.81292123203723</v>
      </c>
      <c r="E64" s="13">
        <f t="shared" si="7"/>
        <v>88.7401358930207</v>
      </c>
      <c r="F64" s="13">
        <f t="shared" si="7"/>
        <v>86.29344573149915</v>
      </c>
      <c r="G64" s="13">
        <f t="shared" si="7"/>
        <v>88.53173922699963</v>
      </c>
      <c r="H64" s="13">
        <f t="shared" si="7"/>
        <v>88.56693553540775</v>
      </c>
      <c r="I64" s="13">
        <f t="shared" si="7"/>
        <v>87.78865595658992</v>
      </c>
      <c r="J64" s="13">
        <f t="shared" si="7"/>
        <v>99.43999354663919</v>
      </c>
      <c r="K64" s="13">
        <f t="shared" si="7"/>
        <v>0</v>
      </c>
      <c r="L64" s="13">
        <f t="shared" si="7"/>
        <v>86.0560035833046</v>
      </c>
      <c r="M64" s="13">
        <f t="shared" si="7"/>
        <v>60.32477148335018</v>
      </c>
      <c r="N64" s="13">
        <f t="shared" si="7"/>
        <v>91.90718776532542</v>
      </c>
      <c r="O64" s="13">
        <f t="shared" si="7"/>
        <v>85.55448723540262</v>
      </c>
      <c r="P64" s="13">
        <f t="shared" si="7"/>
        <v>94.76339616395644</v>
      </c>
      <c r="Q64" s="13">
        <f t="shared" si="7"/>
        <v>90.7127607620864</v>
      </c>
      <c r="R64" s="13">
        <f t="shared" si="7"/>
        <v>79.62509529845903</v>
      </c>
      <c r="S64" s="13">
        <f t="shared" si="7"/>
        <v>0</v>
      </c>
      <c r="T64" s="13">
        <f t="shared" si="7"/>
        <v>0</v>
      </c>
      <c r="U64" s="13">
        <f t="shared" si="7"/>
        <v>26.395708317229055</v>
      </c>
      <c r="V64" s="13">
        <f t="shared" si="7"/>
        <v>66.77477298634034</v>
      </c>
      <c r="W64" s="13">
        <f t="shared" si="7"/>
        <v>88.7401358930207</v>
      </c>
      <c r="X64" s="13">
        <f t="shared" si="7"/>
        <v>0</v>
      </c>
      <c r="Y64" s="13">
        <f t="shared" si="7"/>
        <v>0</v>
      </c>
      <c r="Z64" s="14">
        <f t="shared" si="7"/>
        <v>88.7401358930207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82.26786823180574</v>
      </c>
      <c r="E66" s="16">
        <f t="shared" si="7"/>
        <v>85.62767829066543</v>
      </c>
      <c r="F66" s="16">
        <f t="shared" si="7"/>
        <v>478.42734738104866</v>
      </c>
      <c r="G66" s="16">
        <f t="shared" si="7"/>
        <v>459.53470027321026</v>
      </c>
      <c r="H66" s="16">
        <f t="shared" si="7"/>
        <v>666.2988553745813</v>
      </c>
      <c r="I66" s="16">
        <f t="shared" si="7"/>
        <v>513.9304871925139</v>
      </c>
      <c r="J66" s="16">
        <f t="shared" si="7"/>
        <v>353.98013866526856</v>
      </c>
      <c r="K66" s="16">
        <f t="shared" si="7"/>
        <v>0</v>
      </c>
      <c r="L66" s="16">
        <f t="shared" si="7"/>
        <v>261.2765664725778</v>
      </c>
      <c r="M66" s="16">
        <f t="shared" si="7"/>
        <v>211.9313051556132</v>
      </c>
      <c r="N66" s="16">
        <f t="shared" si="7"/>
        <v>52.38133767718255</v>
      </c>
      <c r="O66" s="16">
        <f t="shared" si="7"/>
        <v>79.420390107061</v>
      </c>
      <c r="P66" s="16">
        <f t="shared" si="7"/>
        <v>93.25347295368461</v>
      </c>
      <c r="Q66" s="16">
        <f t="shared" si="7"/>
        <v>71.963425707215</v>
      </c>
      <c r="R66" s="16">
        <f t="shared" si="7"/>
        <v>539.0869712004297</v>
      </c>
      <c r="S66" s="16">
        <f t="shared" si="7"/>
        <v>0</v>
      </c>
      <c r="T66" s="16">
        <f t="shared" si="7"/>
        <v>0</v>
      </c>
      <c r="U66" s="16">
        <f t="shared" si="7"/>
        <v>318.00305943822246</v>
      </c>
      <c r="V66" s="16">
        <f t="shared" si="7"/>
        <v>232.4134409530521</v>
      </c>
      <c r="W66" s="16">
        <f t="shared" si="7"/>
        <v>85.62767829066543</v>
      </c>
      <c r="X66" s="16">
        <f t="shared" si="7"/>
        <v>0</v>
      </c>
      <c r="Y66" s="16">
        <f t="shared" si="7"/>
        <v>0</v>
      </c>
      <c r="Z66" s="17">
        <f t="shared" si="7"/>
        <v>85.62767829066543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12292550028</v>
      </c>
      <c r="E68" s="20">
        <v>12292550000</v>
      </c>
      <c r="F68" s="20">
        <v>1043135721</v>
      </c>
      <c r="G68" s="20">
        <v>1098347467</v>
      </c>
      <c r="H68" s="20">
        <v>1080161363</v>
      </c>
      <c r="I68" s="20">
        <v>3221644551</v>
      </c>
      <c r="J68" s="20">
        <v>1056870382</v>
      </c>
      <c r="K68" s="20">
        <v>1045018902</v>
      </c>
      <c r="L68" s="20">
        <v>1092787042</v>
      </c>
      <c r="M68" s="20">
        <v>3194676326</v>
      </c>
      <c r="N68" s="20">
        <v>1076671401</v>
      </c>
      <c r="O68" s="20">
        <v>1053737830</v>
      </c>
      <c r="P68" s="20">
        <v>1080974064</v>
      </c>
      <c r="Q68" s="20">
        <v>3211383295</v>
      </c>
      <c r="R68" s="20">
        <v>1094234697</v>
      </c>
      <c r="S68" s="20">
        <v>1091860666</v>
      </c>
      <c r="T68" s="20">
        <v>1090036276</v>
      </c>
      <c r="U68" s="20">
        <v>3276131639</v>
      </c>
      <c r="V68" s="20">
        <v>12903835811</v>
      </c>
      <c r="W68" s="20">
        <v>12292550000</v>
      </c>
      <c r="X68" s="20">
        <v>0</v>
      </c>
      <c r="Y68" s="19">
        <v>0</v>
      </c>
      <c r="Z68" s="22">
        <v>12292550000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16888897000</v>
      </c>
      <c r="E70" s="20">
        <v>16735998246</v>
      </c>
      <c r="F70" s="20">
        <v>1462785099</v>
      </c>
      <c r="G70" s="20">
        <v>1556551108</v>
      </c>
      <c r="H70" s="20">
        <v>1333779723</v>
      </c>
      <c r="I70" s="20">
        <v>4353115930</v>
      </c>
      <c r="J70" s="20">
        <v>1200502872</v>
      </c>
      <c r="K70" s="20">
        <v>1337165428</v>
      </c>
      <c r="L70" s="20">
        <v>1342844947</v>
      </c>
      <c r="M70" s="20">
        <v>3880513247</v>
      </c>
      <c r="N70" s="20">
        <v>1273945071</v>
      </c>
      <c r="O70" s="20">
        <v>1277118884</v>
      </c>
      <c r="P70" s="20">
        <v>1416033685</v>
      </c>
      <c r="Q70" s="20">
        <v>3967097640</v>
      </c>
      <c r="R70" s="20">
        <v>1197599566</v>
      </c>
      <c r="S70" s="20">
        <v>1294615782</v>
      </c>
      <c r="T70" s="20">
        <v>1530386223</v>
      </c>
      <c r="U70" s="20">
        <v>4022601571</v>
      </c>
      <c r="V70" s="20">
        <v>16223328388</v>
      </c>
      <c r="W70" s="20">
        <v>16735998246</v>
      </c>
      <c r="X70" s="20">
        <v>0</v>
      </c>
      <c r="Y70" s="19">
        <v>0</v>
      </c>
      <c r="Z70" s="22">
        <v>16735998246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7888695998</v>
      </c>
      <c r="E71" s="20">
        <v>8028598097</v>
      </c>
      <c r="F71" s="20">
        <v>671088563</v>
      </c>
      <c r="G71" s="20">
        <v>624477807</v>
      </c>
      <c r="H71" s="20">
        <v>648838709</v>
      </c>
      <c r="I71" s="20">
        <v>1944405079</v>
      </c>
      <c r="J71" s="20">
        <v>679063612</v>
      </c>
      <c r="K71" s="20">
        <v>749406058</v>
      </c>
      <c r="L71" s="20">
        <v>668248716</v>
      </c>
      <c r="M71" s="20">
        <v>2096718386</v>
      </c>
      <c r="N71" s="20">
        <v>660472711</v>
      </c>
      <c r="O71" s="20">
        <v>590542101</v>
      </c>
      <c r="P71" s="20">
        <v>625283128</v>
      </c>
      <c r="Q71" s="20">
        <v>1876297940</v>
      </c>
      <c r="R71" s="20">
        <v>631275550</v>
      </c>
      <c r="S71" s="20">
        <v>687337934</v>
      </c>
      <c r="T71" s="20">
        <v>591960090</v>
      </c>
      <c r="U71" s="20">
        <v>1910573574</v>
      </c>
      <c r="V71" s="20">
        <v>7827994979</v>
      </c>
      <c r="W71" s="20">
        <v>8028598097</v>
      </c>
      <c r="X71" s="20">
        <v>0</v>
      </c>
      <c r="Y71" s="19">
        <v>0</v>
      </c>
      <c r="Z71" s="22">
        <v>8028598097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4692431000</v>
      </c>
      <c r="E72" s="20">
        <v>4692430999</v>
      </c>
      <c r="F72" s="20">
        <v>417339139</v>
      </c>
      <c r="G72" s="20">
        <v>451392760</v>
      </c>
      <c r="H72" s="20">
        <v>386507032</v>
      </c>
      <c r="I72" s="20">
        <v>1255238931</v>
      </c>
      <c r="J72" s="20">
        <v>419788294</v>
      </c>
      <c r="K72" s="20">
        <v>518139925</v>
      </c>
      <c r="L72" s="20">
        <v>414827258</v>
      </c>
      <c r="M72" s="20">
        <v>1352755477</v>
      </c>
      <c r="N72" s="20">
        <v>413869560</v>
      </c>
      <c r="O72" s="20">
        <v>394162034</v>
      </c>
      <c r="P72" s="20">
        <v>414681125</v>
      </c>
      <c r="Q72" s="20">
        <v>1222712719</v>
      </c>
      <c r="R72" s="20">
        <v>417359822</v>
      </c>
      <c r="S72" s="20">
        <v>404069386</v>
      </c>
      <c r="T72" s="20">
        <v>425792843</v>
      </c>
      <c r="U72" s="20">
        <v>1247222051</v>
      </c>
      <c r="V72" s="20">
        <v>5077929178</v>
      </c>
      <c r="W72" s="20">
        <v>4692430999</v>
      </c>
      <c r="X72" s="20">
        <v>0</v>
      </c>
      <c r="Y72" s="19">
        <v>0</v>
      </c>
      <c r="Z72" s="22">
        <v>4692430999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1729688000</v>
      </c>
      <c r="E73" s="20">
        <v>2006039299</v>
      </c>
      <c r="F73" s="20">
        <v>172226298</v>
      </c>
      <c r="G73" s="20">
        <v>172265380</v>
      </c>
      <c r="H73" s="20">
        <v>166401642</v>
      </c>
      <c r="I73" s="20">
        <v>510893320</v>
      </c>
      <c r="J73" s="20">
        <v>160424937</v>
      </c>
      <c r="K73" s="20">
        <v>176347979</v>
      </c>
      <c r="L73" s="20">
        <v>169564150</v>
      </c>
      <c r="M73" s="20">
        <v>506337066</v>
      </c>
      <c r="N73" s="20">
        <v>168686726</v>
      </c>
      <c r="O73" s="20">
        <v>168752992</v>
      </c>
      <c r="P73" s="20">
        <v>165156832</v>
      </c>
      <c r="Q73" s="20">
        <v>502596550</v>
      </c>
      <c r="R73" s="20">
        <v>160098339</v>
      </c>
      <c r="S73" s="20">
        <v>161428169</v>
      </c>
      <c r="T73" s="20">
        <v>161424938</v>
      </c>
      <c r="U73" s="20">
        <v>482951446</v>
      </c>
      <c r="V73" s="20">
        <v>2002778382</v>
      </c>
      <c r="W73" s="20">
        <v>2006039299</v>
      </c>
      <c r="X73" s="20">
        <v>0</v>
      </c>
      <c r="Y73" s="19">
        <v>0</v>
      </c>
      <c r="Z73" s="22">
        <v>2006039299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371591007</v>
      </c>
      <c r="E75" s="29">
        <v>404471596</v>
      </c>
      <c r="F75" s="29">
        <v>29684305</v>
      </c>
      <c r="G75" s="29">
        <v>30987854</v>
      </c>
      <c r="H75" s="29">
        <v>17979419</v>
      </c>
      <c r="I75" s="29">
        <v>78651578</v>
      </c>
      <c r="J75" s="29">
        <v>41458543</v>
      </c>
      <c r="K75" s="29">
        <v>38334884</v>
      </c>
      <c r="L75" s="29">
        <v>45297649</v>
      </c>
      <c r="M75" s="29">
        <v>125091076</v>
      </c>
      <c r="N75" s="29">
        <v>53181097</v>
      </c>
      <c r="O75" s="29">
        <v>39431073</v>
      </c>
      <c r="P75" s="29">
        <v>35103765</v>
      </c>
      <c r="Q75" s="29">
        <v>127715935</v>
      </c>
      <c r="R75" s="29">
        <v>6288323</v>
      </c>
      <c r="S75" s="29">
        <v>6121570</v>
      </c>
      <c r="T75" s="29">
        <v>-1749766</v>
      </c>
      <c r="U75" s="29">
        <v>10660127</v>
      </c>
      <c r="V75" s="29">
        <v>342118716</v>
      </c>
      <c r="W75" s="29">
        <v>404471596</v>
      </c>
      <c r="X75" s="29">
        <v>0</v>
      </c>
      <c r="Y75" s="28">
        <v>0</v>
      </c>
      <c r="Z75" s="30">
        <v>404471596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11493534000</v>
      </c>
      <c r="E77" s="20">
        <v>11493534000</v>
      </c>
      <c r="F77" s="20">
        <v>949708192</v>
      </c>
      <c r="G77" s="20">
        <v>940285368</v>
      </c>
      <c r="H77" s="20">
        <v>836265404</v>
      </c>
      <c r="I77" s="20">
        <v>2726258964</v>
      </c>
      <c r="J77" s="20">
        <v>951615726</v>
      </c>
      <c r="K77" s="20">
        <v>0</v>
      </c>
      <c r="L77" s="20">
        <v>972860787</v>
      </c>
      <c r="M77" s="20">
        <v>1924476513</v>
      </c>
      <c r="N77" s="20">
        <v>927266457</v>
      </c>
      <c r="O77" s="20">
        <v>979049811</v>
      </c>
      <c r="P77" s="20">
        <v>1061323246</v>
      </c>
      <c r="Q77" s="20">
        <v>2967639514</v>
      </c>
      <c r="R77" s="20">
        <v>601447639</v>
      </c>
      <c r="S77" s="20">
        <v>0</v>
      </c>
      <c r="T77" s="20">
        <v>0</v>
      </c>
      <c r="U77" s="20">
        <v>601447639</v>
      </c>
      <c r="V77" s="20">
        <v>8219822630</v>
      </c>
      <c r="W77" s="20">
        <v>11493534000</v>
      </c>
      <c r="X77" s="20">
        <v>0</v>
      </c>
      <c r="Y77" s="19">
        <v>0</v>
      </c>
      <c r="Z77" s="22">
        <v>11493534000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16297785998</v>
      </c>
      <c r="E79" s="20">
        <v>15686714799</v>
      </c>
      <c r="F79" s="20">
        <v>1556849016</v>
      </c>
      <c r="G79" s="20">
        <v>1601513576</v>
      </c>
      <c r="H79" s="20">
        <v>1542908614</v>
      </c>
      <c r="I79" s="20">
        <v>4701271206</v>
      </c>
      <c r="J79" s="20">
        <v>1474228779</v>
      </c>
      <c r="K79" s="20">
        <v>0</v>
      </c>
      <c r="L79" s="20">
        <v>1278744602</v>
      </c>
      <c r="M79" s="20">
        <v>2752973381</v>
      </c>
      <c r="N79" s="20">
        <v>1442867512</v>
      </c>
      <c r="O79" s="20">
        <v>1342599217</v>
      </c>
      <c r="P79" s="20">
        <v>1455423148</v>
      </c>
      <c r="Q79" s="20">
        <v>4240889877</v>
      </c>
      <c r="R79" s="20">
        <v>1194271061</v>
      </c>
      <c r="S79" s="20">
        <v>0</v>
      </c>
      <c r="T79" s="20">
        <v>0</v>
      </c>
      <c r="U79" s="20">
        <v>1194271061</v>
      </c>
      <c r="V79" s="20">
        <v>12889405525</v>
      </c>
      <c r="W79" s="20">
        <v>15686714799</v>
      </c>
      <c r="X79" s="20">
        <v>0</v>
      </c>
      <c r="Y79" s="19">
        <v>0</v>
      </c>
      <c r="Z79" s="22">
        <v>15686714799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6547064191</v>
      </c>
      <c r="E80" s="20">
        <v>6547064195</v>
      </c>
      <c r="F80" s="20">
        <v>912386259</v>
      </c>
      <c r="G80" s="20">
        <v>938811002</v>
      </c>
      <c r="H80" s="20">
        <v>899511249</v>
      </c>
      <c r="I80" s="20">
        <v>2750708510</v>
      </c>
      <c r="J80" s="20">
        <v>970866586</v>
      </c>
      <c r="K80" s="20">
        <v>0</v>
      </c>
      <c r="L80" s="20">
        <v>993740709</v>
      </c>
      <c r="M80" s="20">
        <v>1964607295</v>
      </c>
      <c r="N80" s="20">
        <v>928141902</v>
      </c>
      <c r="O80" s="20">
        <v>891427914</v>
      </c>
      <c r="P80" s="20">
        <v>966338132</v>
      </c>
      <c r="Q80" s="20">
        <v>2785907948</v>
      </c>
      <c r="R80" s="20">
        <v>765156124</v>
      </c>
      <c r="S80" s="20">
        <v>0</v>
      </c>
      <c r="T80" s="20">
        <v>0</v>
      </c>
      <c r="U80" s="20">
        <v>765156124</v>
      </c>
      <c r="V80" s="20">
        <v>8266379877</v>
      </c>
      <c r="W80" s="20">
        <v>6547064195</v>
      </c>
      <c r="X80" s="20">
        <v>0</v>
      </c>
      <c r="Y80" s="19">
        <v>0</v>
      </c>
      <c r="Z80" s="22">
        <v>6547064195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3894717802</v>
      </c>
      <c r="E81" s="20">
        <v>4314923805</v>
      </c>
      <c r="F81" s="20">
        <v>0</v>
      </c>
      <c r="G81" s="20">
        <v>140653137</v>
      </c>
      <c r="H81" s="20">
        <v>0</v>
      </c>
      <c r="I81" s="20">
        <v>140653137</v>
      </c>
      <c r="J81" s="20">
        <v>253500148</v>
      </c>
      <c r="K81" s="20">
        <v>0</v>
      </c>
      <c r="L81" s="20">
        <v>83357392</v>
      </c>
      <c r="M81" s="20">
        <v>336857540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477510677</v>
      </c>
      <c r="W81" s="20">
        <v>4314923805</v>
      </c>
      <c r="X81" s="20">
        <v>0</v>
      </c>
      <c r="Y81" s="19">
        <v>0</v>
      </c>
      <c r="Z81" s="22">
        <v>4314923805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1743749001</v>
      </c>
      <c r="E82" s="20">
        <v>1780162000</v>
      </c>
      <c r="F82" s="20">
        <v>148620007</v>
      </c>
      <c r="G82" s="20">
        <v>152509537</v>
      </c>
      <c r="H82" s="20">
        <v>147376835</v>
      </c>
      <c r="I82" s="20">
        <v>448506379</v>
      </c>
      <c r="J82" s="20">
        <v>159526547</v>
      </c>
      <c r="K82" s="20">
        <v>0</v>
      </c>
      <c r="L82" s="20">
        <v>145920131</v>
      </c>
      <c r="M82" s="20">
        <v>305446678</v>
      </c>
      <c r="N82" s="20">
        <v>155035226</v>
      </c>
      <c r="O82" s="20">
        <v>144375757</v>
      </c>
      <c r="P82" s="20">
        <v>156508223</v>
      </c>
      <c r="Q82" s="20">
        <v>455919206</v>
      </c>
      <c r="R82" s="20">
        <v>127478455</v>
      </c>
      <c r="S82" s="20">
        <v>0</v>
      </c>
      <c r="T82" s="20">
        <v>0</v>
      </c>
      <c r="U82" s="20">
        <v>127478455</v>
      </c>
      <c r="V82" s="20">
        <v>1337350718</v>
      </c>
      <c r="W82" s="20">
        <v>1780162000</v>
      </c>
      <c r="X82" s="20">
        <v>0</v>
      </c>
      <c r="Y82" s="19">
        <v>0</v>
      </c>
      <c r="Z82" s="22">
        <v>1780162000</v>
      </c>
    </row>
    <row r="83" spans="1:26" ht="12.75" hidden="1">
      <c r="A83" s="38"/>
      <c r="B83" s="18"/>
      <c r="C83" s="18"/>
      <c r="D83" s="19">
        <v>-44801788876</v>
      </c>
      <c r="E83" s="20">
        <v>-58337692479</v>
      </c>
      <c r="F83" s="20">
        <v>652811087</v>
      </c>
      <c r="G83" s="20">
        <v>-863592620</v>
      </c>
      <c r="H83" s="20">
        <v>-317730691</v>
      </c>
      <c r="I83" s="20">
        <v>652811087</v>
      </c>
      <c r="J83" s="20">
        <v>2265177223</v>
      </c>
      <c r="K83" s="20">
        <v>-2467626626</v>
      </c>
      <c r="L83" s="20">
        <v>773470334</v>
      </c>
      <c r="M83" s="20">
        <v>2265177223</v>
      </c>
      <c r="N83" s="20">
        <v>1564989860</v>
      </c>
      <c r="O83" s="20">
        <v>-489305239</v>
      </c>
      <c r="P83" s="20">
        <v>4388644528</v>
      </c>
      <c r="Q83" s="20">
        <v>1564989860</v>
      </c>
      <c r="R83" s="20">
        <v>-3334649235</v>
      </c>
      <c r="S83" s="20">
        <v>-555901326</v>
      </c>
      <c r="T83" s="20">
        <v>64801199</v>
      </c>
      <c r="U83" s="20">
        <v>-3334649235</v>
      </c>
      <c r="V83" s="20">
        <v>652811087</v>
      </c>
      <c r="W83" s="20">
        <v>-6468928109</v>
      </c>
      <c r="X83" s="20"/>
      <c r="Y83" s="19"/>
      <c r="Z83" s="22">
        <v>-58337692479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305700000</v>
      </c>
      <c r="E84" s="29">
        <v>346339637</v>
      </c>
      <c r="F84" s="29">
        <v>142017833</v>
      </c>
      <c r="G84" s="29">
        <v>142399942</v>
      </c>
      <c r="H84" s="29">
        <v>119796663</v>
      </c>
      <c r="I84" s="29">
        <v>404214438</v>
      </c>
      <c r="J84" s="29">
        <v>146755008</v>
      </c>
      <c r="K84" s="29">
        <v>0</v>
      </c>
      <c r="L84" s="29">
        <v>118352142</v>
      </c>
      <c r="M84" s="29">
        <v>265107150</v>
      </c>
      <c r="N84" s="29">
        <v>27856970</v>
      </c>
      <c r="O84" s="29">
        <v>31316312</v>
      </c>
      <c r="P84" s="29">
        <v>32735480</v>
      </c>
      <c r="Q84" s="29">
        <v>91908762</v>
      </c>
      <c r="R84" s="29">
        <v>33899530</v>
      </c>
      <c r="S84" s="29">
        <v>0</v>
      </c>
      <c r="T84" s="29">
        <v>0</v>
      </c>
      <c r="U84" s="29">
        <v>33899530</v>
      </c>
      <c r="V84" s="29">
        <v>795129880</v>
      </c>
      <c r="W84" s="29">
        <v>346339637</v>
      </c>
      <c r="X84" s="29">
        <v>0</v>
      </c>
      <c r="Y84" s="28">
        <v>0</v>
      </c>
      <c r="Z84" s="30">
        <v>346339637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7118444668</v>
      </c>
      <c r="C5" s="18">
        <v>0</v>
      </c>
      <c r="D5" s="58">
        <v>8219104268</v>
      </c>
      <c r="E5" s="59">
        <v>8192423010</v>
      </c>
      <c r="F5" s="59">
        <v>559432105</v>
      </c>
      <c r="G5" s="59">
        <v>652113201</v>
      </c>
      <c r="H5" s="59">
        <v>613631501</v>
      </c>
      <c r="I5" s="59">
        <v>1825176807</v>
      </c>
      <c r="J5" s="59">
        <v>590070298</v>
      </c>
      <c r="K5" s="59">
        <v>640819560</v>
      </c>
      <c r="L5" s="59">
        <v>640819560</v>
      </c>
      <c r="M5" s="59">
        <v>1871709418</v>
      </c>
      <c r="N5" s="59">
        <v>610371848</v>
      </c>
      <c r="O5" s="59">
        <v>651105139</v>
      </c>
      <c r="P5" s="59">
        <v>617562652</v>
      </c>
      <c r="Q5" s="59">
        <v>1879039639</v>
      </c>
      <c r="R5" s="59">
        <v>609460599</v>
      </c>
      <c r="S5" s="59">
        <v>628756770</v>
      </c>
      <c r="T5" s="59">
        <v>650705944</v>
      </c>
      <c r="U5" s="59">
        <v>1888923313</v>
      </c>
      <c r="V5" s="59">
        <v>7464849177</v>
      </c>
      <c r="W5" s="59">
        <v>8192423010</v>
      </c>
      <c r="X5" s="59">
        <v>-727573833</v>
      </c>
      <c r="Y5" s="60">
        <v>-8.88</v>
      </c>
      <c r="Z5" s="61">
        <v>8192423010</v>
      </c>
    </row>
    <row r="6" spans="1:26" ht="12.75">
      <c r="A6" s="57" t="s">
        <v>32</v>
      </c>
      <c r="B6" s="18">
        <v>17942702330</v>
      </c>
      <c r="C6" s="18">
        <v>0</v>
      </c>
      <c r="D6" s="58">
        <v>25538828938</v>
      </c>
      <c r="E6" s="59">
        <v>25401834719</v>
      </c>
      <c r="F6" s="59">
        <v>1000194594</v>
      </c>
      <c r="G6" s="59">
        <v>1386905220</v>
      </c>
      <c r="H6" s="59">
        <v>1285247325</v>
      </c>
      <c r="I6" s="59">
        <v>3672347139</v>
      </c>
      <c r="J6" s="59">
        <v>1440799563</v>
      </c>
      <c r="K6" s="59">
        <v>1904870001</v>
      </c>
      <c r="L6" s="59">
        <v>1904875366</v>
      </c>
      <c r="M6" s="59">
        <v>5250544930</v>
      </c>
      <c r="N6" s="59">
        <v>2410094764</v>
      </c>
      <c r="O6" s="59">
        <v>1157872318</v>
      </c>
      <c r="P6" s="59">
        <v>1238158804</v>
      </c>
      <c r="Q6" s="59">
        <v>4806125886</v>
      </c>
      <c r="R6" s="59">
        <v>1574648285</v>
      </c>
      <c r="S6" s="59">
        <v>1844312709</v>
      </c>
      <c r="T6" s="59">
        <v>1611890277</v>
      </c>
      <c r="U6" s="59">
        <v>5030851271</v>
      </c>
      <c r="V6" s="59">
        <v>18759869226</v>
      </c>
      <c r="W6" s="59">
        <v>25401834730</v>
      </c>
      <c r="X6" s="59">
        <v>-6641965504</v>
      </c>
      <c r="Y6" s="60">
        <v>-26.15</v>
      </c>
      <c r="Z6" s="61">
        <v>25401834719</v>
      </c>
    </row>
    <row r="7" spans="1:26" ht="12.75">
      <c r="A7" s="57" t="s">
        <v>33</v>
      </c>
      <c r="B7" s="18">
        <v>393426880</v>
      </c>
      <c r="C7" s="18">
        <v>0</v>
      </c>
      <c r="D7" s="58">
        <v>196887427</v>
      </c>
      <c r="E7" s="59">
        <v>196887427</v>
      </c>
      <c r="F7" s="59">
        <v>1925932</v>
      </c>
      <c r="G7" s="59">
        <v>26899512</v>
      </c>
      <c r="H7" s="59">
        <v>41755942</v>
      </c>
      <c r="I7" s="59">
        <v>70581386</v>
      </c>
      <c r="J7" s="59">
        <v>21932361</v>
      </c>
      <c r="K7" s="59">
        <v>2270615</v>
      </c>
      <c r="L7" s="59">
        <v>2270615</v>
      </c>
      <c r="M7" s="59">
        <v>26473591</v>
      </c>
      <c r="N7" s="59">
        <v>21078864</v>
      </c>
      <c r="O7" s="59">
        <v>8419175</v>
      </c>
      <c r="P7" s="59">
        <v>63029896</v>
      </c>
      <c r="Q7" s="59">
        <v>92527935</v>
      </c>
      <c r="R7" s="59">
        <v>21301729</v>
      </c>
      <c r="S7" s="59">
        <v>8517166</v>
      </c>
      <c r="T7" s="59">
        <v>13536489</v>
      </c>
      <c r="U7" s="59">
        <v>43355384</v>
      </c>
      <c r="V7" s="59">
        <v>232938296</v>
      </c>
      <c r="W7" s="59">
        <v>196887432</v>
      </c>
      <c r="X7" s="59">
        <v>36050864</v>
      </c>
      <c r="Y7" s="60">
        <v>18.31</v>
      </c>
      <c r="Z7" s="61">
        <v>196887427</v>
      </c>
    </row>
    <row r="8" spans="1:26" ht="12.75">
      <c r="A8" s="57" t="s">
        <v>34</v>
      </c>
      <c r="B8" s="18">
        <v>2819731116</v>
      </c>
      <c r="C8" s="18">
        <v>0</v>
      </c>
      <c r="D8" s="58">
        <v>3201305707</v>
      </c>
      <c r="E8" s="59">
        <v>3576802234</v>
      </c>
      <c r="F8" s="59">
        <v>1120782006</v>
      </c>
      <c r="G8" s="59">
        <v>55014358</v>
      </c>
      <c r="H8" s="59">
        <v>58912309</v>
      </c>
      <c r="I8" s="59">
        <v>1234708673</v>
      </c>
      <c r="J8" s="59">
        <v>115038869</v>
      </c>
      <c r="K8" s="59">
        <v>37028381</v>
      </c>
      <c r="L8" s="59">
        <v>37028381</v>
      </c>
      <c r="M8" s="59">
        <v>189095631</v>
      </c>
      <c r="N8" s="59">
        <v>34522974</v>
      </c>
      <c r="O8" s="59">
        <v>67652371</v>
      </c>
      <c r="P8" s="59">
        <v>3076902047</v>
      </c>
      <c r="Q8" s="59">
        <v>3179077392</v>
      </c>
      <c r="R8" s="59">
        <v>30213651</v>
      </c>
      <c r="S8" s="59">
        <v>2310167</v>
      </c>
      <c r="T8" s="59">
        <v>191739762</v>
      </c>
      <c r="U8" s="59">
        <v>224263580</v>
      </c>
      <c r="V8" s="59">
        <v>4827145276</v>
      </c>
      <c r="W8" s="59">
        <v>3576802241</v>
      </c>
      <c r="X8" s="59">
        <v>1250343035</v>
      </c>
      <c r="Y8" s="60">
        <v>34.96</v>
      </c>
      <c r="Z8" s="61">
        <v>3576802234</v>
      </c>
    </row>
    <row r="9" spans="1:26" ht="12.75">
      <c r="A9" s="57" t="s">
        <v>35</v>
      </c>
      <c r="B9" s="18">
        <v>27405668080</v>
      </c>
      <c r="C9" s="18">
        <v>0</v>
      </c>
      <c r="D9" s="58">
        <v>3685957141</v>
      </c>
      <c r="E9" s="59">
        <v>3677673573</v>
      </c>
      <c r="F9" s="59">
        <v>120744618</v>
      </c>
      <c r="G9" s="59">
        <v>585958715</v>
      </c>
      <c r="H9" s="59">
        <v>210929212</v>
      </c>
      <c r="I9" s="59">
        <v>917632545</v>
      </c>
      <c r="J9" s="59">
        <v>171737896</v>
      </c>
      <c r="K9" s="59">
        <v>176598454</v>
      </c>
      <c r="L9" s="59">
        <v>177387528</v>
      </c>
      <c r="M9" s="59">
        <v>525723878</v>
      </c>
      <c r="N9" s="59">
        <v>167693793</v>
      </c>
      <c r="O9" s="59">
        <v>217019977</v>
      </c>
      <c r="P9" s="59">
        <v>-1019185874</v>
      </c>
      <c r="Q9" s="59">
        <v>-634472104</v>
      </c>
      <c r="R9" s="59">
        <v>89438081</v>
      </c>
      <c r="S9" s="59">
        <v>158062423</v>
      </c>
      <c r="T9" s="59">
        <v>377268519</v>
      </c>
      <c r="U9" s="59">
        <v>624769023</v>
      </c>
      <c r="V9" s="59">
        <v>1433653342</v>
      </c>
      <c r="W9" s="59">
        <v>3677673599</v>
      </c>
      <c r="X9" s="59">
        <v>-2244020257</v>
      </c>
      <c r="Y9" s="60">
        <v>-61.02</v>
      </c>
      <c r="Z9" s="61">
        <v>3677673573</v>
      </c>
    </row>
    <row r="10" spans="1:26" ht="20.25">
      <c r="A10" s="62" t="s">
        <v>93</v>
      </c>
      <c r="B10" s="63">
        <f>SUM(B5:B9)</f>
        <v>55679973074</v>
      </c>
      <c r="C10" s="63">
        <f>SUM(C5:C9)</f>
        <v>0</v>
      </c>
      <c r="D10" s="64">
        <f aca="true" t="shared" si="0" ref="D10:Z10">SUM(D5:D9)</f>
        <v>40842083481</v>
      </c>
      <c r="E10" s="65">
        <f t="shared" si="0"/>
        <v>41045620963</v>
      </c>
      <c r="F10" s="65">
        <f t="shared" si="0"/>
        <v>2803079255</v>
      </c>
      <c r="G10" s="65">
        <f t="shared" si="0"/>
        <v>2706891006</v>
      </c>
      <c r="H10" s="65">
        <f t="shared" si="0"/>
        <v>2210476289</v>
      </c>
      <c r="I10" s="65">
        <f t="shared" si="0"/>
        <v>7720446550</v>
      </c>
      <c r="J10" s="65">
        <f t="shared" si="0"/>
        <v>2339578987</v>
      </c>
      <c r="K10" s="65">
        <f t="shared" si="0"/>
        <v>2761587011</v>
      </c>
      <c r="L10" s="65">
        <f t="shared" si="0"/>
        <v>2762381450</v>
      </c>
      <c r="M10" s="65">
        <f t="shared" si="0"/>
        <v>7863547448</v>
      </c>
      <c r="N10" s="65">
        <f t="shared" si="0"/>
        <v>3243762243</v>
      </c>
      <c r="O10" s="65">
        <f t="shared" si="0"/>
        <v>2102068980</v>
      </c>
      <c r="P10" s="65">
        <f t="shared" si="0"/>
        <v>3976467525</v>
      </c>
      <c r="Q10" s="65">
        <f t="shared" si="0"/>
        <v>9322298748</v>
      </c>
      <c r="R10" s="65">
        <f t="shared" si="0"/>
        <v>2325062345</v>
      </c>
      <c r="S10" s="65">
        <f t="shared" si="0"/>
        <v>2641959235</v>
      </c>
      <c r="T10" s="65">
        <f t="shared" si="0"/>
        <v>2845140991</v>
      </c>
      <c r="U10" s="65">
        <f t="shared" si="0"/>
        <v>7812162571</v>
      </c>
      <c r="V10" s="65">
        <f t="shared" si="0"/>
        <v>32718455317</v>
      </c>
      <c r="W10" s="65">
        <f t="shared" si="0"/>
        <v>41045621012</v>
      </c>
      <c r="X10" s="65">
        <f t="shared" si="0"/>
        <v>-8327165695</v>
      </c>
      <c r="Y10" s="66">
        <f>+IF(W10&lt;&gt;0,(X10/W10)*100,0)</f>
        <v>-20.287586080292193</v>
      </c>
      <c r="Z10" s="67">
        <f t="shared" si="0"/>
        <v>41045620963</v>
      </c>
    </row>
    <row r="11" spans="1:26" ht="12.75">
      <c r="A11" s="57" t="s">
        <v>36</v>
      </c>
      <c r="B11" s="18">
        <v>8999920484</v>
      </c>
      <c r="C11" s="18">
        <v>0</v>
      </c>
      <c r="D11" s="58">
        <v>10513510416</v>
      </c>
      <c r="E11" s="59">
        <v>10678857424</v>
      </c>
      <c r="F11" s="59">
        <v>838450109</v>
      </c>
      <c r="G11" s="59">
        <v>980787611</v>
      </c>
      <c r="H11" s="59">
        <v>777646047</v>
      </c>
      <c r="I11" s="59">
        <v>2596883767</v>
      </c>
      <c r="J11" s="59">
        <v>819954780</v>
      </c>
      <c r="K11" s="59">
        <v>765639318</v>
      </c>
      <c r="L11" s="59">
        <v>772872706</v>
      </c>
      <c r="M11" s="59">
        <v>2358466804</v>
      </c>
      <c r="N11" s="59">
        <v>1122147967</v>
      </c>
      <c r="O11" s="59">
        <v>896061931</v>
      </c>
      <c r="P11" s="59">
        <v>931933762</v>
      </c>
      <c r="Q11" s="59">
        <v>2950143660</v>
      </c>
      <c r="R11" s="59">
        <v>890159186</v>
      </c>
      <c r="S11" s="59">
        <v>874539444</v>
      </c>
      <c r="T11" s="59">
        <v>862138192</v>
      </c>
      <c r="U11" s="59">
        <v>2626836822</v>
      </c>
      <c r="V11" s="59">
        <v>10532331053</v>
      </c>
      <c r="W11" s="59">
        <v>10678857809</v>
      </c>
      <c r="X11" s="59">
        <v>-146526756</v>
      </c>
      <c r="Y11" s="60">
        <v>-1.37</v>
      </c>
      <c r="Z11" s="61">
        <v>10678857424</v>
      </c>
    </row>
    <row r="12" spans="1:26" ht="12.75">
      <c r="A12" s="57" t="s">
        <v>37</v>
      </c>
      <c r="B12" s="18">
        <v>126684958</v>
      </c>
      <c r="C12" s="18">
        <v>0</v>
      </c>
      <c r="D12" s="58">
        <v>142093153</v>
      </c>
      <c r="E12" s="59">
        <v>142093160</v>
      </c>
      <c r="F12" s="59">
        <v>10242823</v>
      </c>
      <c r="G12" s="59">
        <v>10956471</v>
      </c>
      <c r="H12" s="59">
        <v>10761455</v>
      </c>
      <c r="I12" s="59">
        <v>31960749</v>
      </c>
      <c r="J12" s="59">
        <v>10759882</v>
      </c>
      <c r="K12" s="59">
        <v>10702027</v>
      </c>
      <c r="L12" s="59">
        <v>10749144</v>
      </c>
      <c r="M12" s="59">
        <v>32211053</v>
      </c>
      <c r="N12" s="59">
        <v>10598463</v>
      </c>
      <c r="O12" s="59">
        <v>10665320</v>
      </c>
      <c r="P12" s="59">
        <v>9107858</v>
      </c>
      <c r="Q12" s="59">
        <v>30371641</v>
      </c>
      <c r="R12" s="59">
        <v>-2222154</v>
      </c>
      <c r="S12" s="59">
        <v>13143541</v>
      </c>
      <c r="T12" s="59">
        <v>37389</v>
      </c>
      <c r="U12" s="59">
        <v>10958776</v>
      </c>
      <c r="V12" s="59">
        <v>105502219</v>
      </c>
      <c r="W12" s="59">
        <v>142093187</v>
      </c>
      <c r="X12" s="59">
        <v>-36590968</v>
      </c>
      <c r="Y12" s="60">
        <v>-25.75</v>
      </c>
      <c r="Z12" s="61">
        <v>142093160</v>
      </c>
    </row>
    <row r="13" spans="1:26" ht="12.75">
      <c r="A13" s="57" t="s">
        <v>94</v>
      </c>
      <c r="B13" s="18">
        <v>3192620236</v>
      </c>
      <c r="C13" s="18">
        <v>0</v>
      </c>
      <c r="D13" s="58">
        <v>2132962657</v>
      </c>
      <c r="E13" s="59">
        <v>2132952812</v>
      </c>
      <c r="F13" s="59">
        <v>125914485</v>
      </c>
      <c r="G13" s="59">
        <v>135762447</v>
      </c>
      <c r="H13" s="59">
        <v>121872722</v>
      </c>
      <c r="I13" s="59">
        <v>383549654</v>
      </c>
      <c r="J13" s="59">
        <v>132393979</v>
      </c>
      <c r="K13" s="59">
        <v>122275069</v>
      </c>
      <c r="L13" s="59">
        <v>122275069</v>
      </c>
      <c r="M13" s="59">
        <v>376944117</v>
      </c>
      <c r="N13" s="59">
        <v>133215638</v>
      </c>
      <c r="O13" s="59">
        <v>126048389</v>
      </c>
      <c r="P13" s="59">
        <v>181319907</v>
      </c>
      <c r="Q13" s="59">
        <v>440583934</v>
      </c>
      <c r="R13" s="59">
        <v>145968018</v>
      </c>
      <c r="S13" s="59">
        <v>254971264</v>
      </c>
      <c r="T13" s="59">
        <v>176447421</v>
      </c>
      <c r="U13" s="59">
        <v>577386703</v>
      </c>
      <c r="V13" s="59">
        <v>1778464408</v>
      </c>
      <c r="W13" s="59">
        <v>2132952944</v>
      </c>
      <c r="X13" s="59">
        <v>-354488536</v>
      </c>
      <c r="Y13" s="60">
        <v>-16.62</v>
      </c>
      <c r="Z13" s="61">
        <v>2132952812</v>
      </c>
    </row>
    <row r="14" spans="1:26" ht="12.75">
      <c r="A14" s="57" t="s">
        <v>38</v>
      </c>
      <c r="B14" s="18">
        <v>1393779795</v>
      </c>
      <c r="C14" s="18">
        <v>0</v>
      </c>
      <c r="D14" s="58">
        <v>1502320726</v>
      </c>
      <c r="E14" s="59">
        <v>1386248168</v>
      </c>
      <c r="F14" s="59">
        <v>34871793</v>
      </c>
      <c r="G14" s="59">
        <v>26666620</v>
      </c>
      <c r="H14" s="59">
        <v>60488176</v>
      </c>
      <c r="I14" s="59">
        <v>122026589</v>
      </c>
      <c r="J14" s="59">
        <v>-24769646</v>
      </c>
      <c r="K14" s="59">
        <v>2562</v>
      </c>
      <c r="L14" s="59">
        <v>2562</v>
      </c>
      <c r="M14" s="59">
        <v>-24764522</v>
      </c>
      <c r="N14" s="59">
        <v>673</v>
      </c>
      <c r="O14" s="59">
        <v>22832449</v>
      </c>
      <c r="P14" s="59">
        <v>625445203</v>
      </c>
      <c r="Q14" s="59">
        <v>648278325</v>
      </c>
      <c r="R14" s="59">
        <v>66547671</v>
      </c>
      <c r="S14" s="59">
        <v>956724</v>
      </c>
      <c r="T14" s="59">
        <v>375468709</v>
      </c>
      <c r="U14" s="59">
        <v>442973104</v>
      </c>
      <c r="V14" s="59">
        <v>1188513496</v>
      </c>
      <c r="W14" s="59">
        <v>1386248161</v>
      </c>
      <c r="X14" s="59">
        <v>-197734665</v>
      </c>
      <c r="Y14" s="60">
        <v>-14.26</v>
      </c>
      <c r="Z14" s="61">
        <v>1386248168</v>
      </c>
    </row>
    <row r="15" spans="1:26" ht="12.75">
      <c r="A15" s="57" t="s">
        <v>39</v>
      </c>
      <c r="B15" s="18">
        <v>11393448057</v>
      </c>
      <c r="C15" s="18">
        <v>0</v>
      </c>
      <c r="D15" s="58">
        <v>12773541328</v>
      </c>
      <c r="E15" s="59">
        <v>12893774065</v>
      </c>
      <c r="F15" s="59">
        <v>20491479</v>
      </c>
      <c r="G15" s="59">
        <v>1540698601</v>
      </c>
      <c r="H15" s="59">
        <v>2605816695</v>
      </c>
      <c r="I15" s="59">
        <v>4167006775</v>
      </c>
      <c r="J15" s="59">
        <v>969165397</v>
      </c>
      <c r="K15" s="59">
        <v>1009025485</v>
      </c>
      <c r="L15" s="59">
        <v>1009032428</v>
      </c>
      <c r="M15" s="59">
        <v>2987223310</v>
      </c>
      <c r="N15" s="59">
        <v>842662216</v>
      </c>
      <c r="O15" s="59">
        <v>960408406</v>
      </c>
      <c r="P15" s="59">
        <v>805264502</v>
      </c>
      <c r="Q15" s="59">
        <v>2608335124</v>
      </c>
      <c r="R15" s="59">
        <v>751296252</v>
      </c>
      <c r="S15" s="59">
        <v>-201163030</v>
      </c>
      <c r="T15" s="59">
        <v>2117098376</v>
      </c>
      <c r="U15" s="59">
        <v>2667231598</v>
      </c>
      <c r="V15" s="59">
        <v>12429796807</v>
      </c>
      <c r="W15" s="59">
        <v>12893774149</v>
      </c>
      <c r="X15" s="59">
        <v>-463977342</v>
      </c>
      <c r="Y15" s="60">
        <v>-3.6</v>
      </c>
      <c r="Z15" s="61">
        <v>12893774065</v>
      </c>
    </row>
    <row r="16" spans="1:26" ht="12.75">
      <c r="A16" s="57" t="s">
        <v>34</v>
      </c>
      <c r="B16" s="18">
        <v>137117848</v>
      </c>
      <c r="C16" s="18">
        <v>0</v>
      </c>
      <c r="D16" s="58">
        <v>57340235</v>
      </c>
      <c r="E16" s="59">
        <v>52115643</v>
      </c>
      <c r="F16" s="59">
        <v>2290707</v>
      </c>
      <c r="G16" s="59">
        <v>37200175</v>
      </c>
      <c r="H16" s="59">
        <v>14938915</v>
      </c>
      <c r="I16" s="59">
        <v>54429797</v>
      </c>
      <c r="J16" s="59">
        <v>34127639</v>
      </c>
      <c r="K16" s="59">
        <v>1380555</v>
      </c>
      <c r="L16" s="59">
        <v>1380555</v>
      </c>
      <c r="M16" s="59">
        <v>36888749</v>
      </c>
      <c r="N16" s="59">
        <v>27972560</v>
      </c>
      <c r="O16" s="59">
        <v>1838784</v>
      </c>
      <c r="P16" s="59">
        <v>-6312894</v>
      </c>
      <c r="Q16" s="59">
        <v>23498450</v>
      </c>
      <c r="R16" s="59">
        <v>29091222</v>
      </c>
      <c r="S16" s="59">
        <v>735510</v>
      </c>
      <c r="T16" s="59">
        <v>1245102</v>
      </c>
      <c r="U16" s="59">
        <v>31071834</v>
      </c>
      <c r="V16" s="59">
        <v>145888830</v>
      </c>
      <c r="W16" s="59">
        <v>52115641</v>
      </c>
      <c r="X16" s="59">
        <v>93773189</v>
      </c>
      <c r="Y16" s="60">
        <v>179.93</v>
      </c>
      <c r="Z16" s="61">
        <v>52115643</v>
      </c>
    </row>
    <row r="17" spans="1:26" ht="12.75">
      <c r="A17" s="57" t="s">
        <v>40</v>
      </c>
      <c r="B17" s="18">
        <v>8048592904</v>
      </c>
      <c r="C17" s="18">
        <v>0</v>
      </c>
      <c r="D17" s="58">
        <v>8324470528</v>
      </c>
      <c r="E17" s="59">
        <v>8357278476</v>
      </c>
      <c r="F17" s="59">
        <v>110618485</v>
      </c>
      <c r="G17" s="59">
        <v>497007793</v>
      </c>
      <c r="H17" s="59">
        <v>872622368</v>
      </c>
      <c r="I17" s="59">
        <v>1480248646</v>
      </c>
      <c r="J17" s="59">
        <v>630850742</v>
      </c>
      <c r="K17" s="59">
        <v>664473692</v>
      </c>
      <c r="L17" s="59">
        <v>664880392</v>
      </c>
      <c r="M17" s="59">
        <v>1960204826</v>
      </c>
      <c r="N17" s="59">
        <v>827095762</v>
      </c>
      <c r="O17" s="59">
        <v>722538301</v>
      </c>
      <c r="P17" s="59">
        <v>591349377</v>
      </c>
      <c r="Q17" s="59">
        <v>2140983440</v>
      </c>
      <c r="R17" s="59">
        <v>610742594</v>
      </c>
      <c r="S17" s="59">
        <v>523113364</v>
      </c>
      <c r="T17" s="59">
        <v>929853945</v>
      </c>
      <c r="U17" s="59">
        <v>2063709903</v>
      </c>
      <c r="V17" s="59">
        <v>7645146815</v>
      </c>
      <c r="W17" s="59">
        <v>8357278522</v>
      </c>
      <c r="X17" s="59">
        <v>-712131707</v>
      </c>
      <c r="Y17" s="60">
        <v>-8.52</v>
      </c>
      <c r="Z17" s="61">
        <v>8357278476</v>
      </c>
    </row>
    <row r="18" spans="1:26" ht="12.75">
      <c r="A18" s="68" t="s">
        <v>41</v>
      </c>
      <c r="B18" s="69">
        <f>SUM(B11:B17)</f>
        <v>33292164282</v>
      </c>
      <c r="C18" s="69">
        <f>SUM(C11:C17)</f>
        <v>0</v>
      </c>
      <c r="D18" s="70">
        <f aca="true" t="shared" si="1" ref="D18:Z18">SUM(D11:D17)</f>
        <v>35446239043</v>
      </c>
      <c r="E18" s="71">
        <f t="shared" si="1"/>
        <v>35643319748</v>
      </c>
      <c r="F18" s="71">
        <f t="shared" si="1"/>
        <v>1142879881</v>
      </c>
      <c r="G18" s="71">
        <f t="shared" si="1"/>
        <v>3229079718</v>
      </c>
      <c r="H18" s="71">
        <f t="shared" si="1"/>
        <v>4464146378</v>
      </c>
      <c r="I18" s="71">
        <f t="shared" si="1"/>
        <v>8836105977</v>
      </c>
      <c r="J18" s="71">
        <f t="shared" si="1"/>
        <v>2572482773</v>
      </c>
      <c r="K18" s="71">
        <f t="shared" si="1"/>
        <v>2573498708</v>
      </c>
      <c r="L18" s="71">
        <f t="shared" si="1"/>
        <v>2581192856</v>
      </c>
      <c r="M18" s="71">
        <f t="shared" si="1"/>
        <v>7727174337</v>
      </c>
      <c r="N18" s="71">
        <f t="shared" si="1"/>
        <v>2963693279</v>
      </c>
      <c r="O18" s="71">
        <f t="shared" si="1"/>
        <v>2740393580</v>
      </c>
      <c r="P18" s="71">
        <f t="shared" si="1"/>
        <v>3138107715</v>
      </c>
      <c r="Q18" s="71">
        <f t="shared" si="1"/>
        <v>8842194574</v>
      </c>
      <c r="R18" s="71">
        <f t="shared" si="1"/>
        <v>2491582789</v>
      </c>
      <c r="S18" s="71">
        <f t="shared" si="1"/>
        <v>1466296817</v>
      </c>
      <c r="T18" s="71">
        <f t="shared" si="1"/>
        <v>4462289134</v>
      </c>
      <c r="U18" s="71">
        <f t="shared" si="1"/>
        <v>8420168740</v>
      </c>
      <c r="V18" s="71">
        <f t="shared" si="1"/>
        <v>33825643628</v>
      </c>
      <c r="W18" s="71">
        <f t="shared" si="1"/>
        <v>35643320413</v>
      </c>
      <c r="X18" s="71">
        <f t="shared" si="1"/>
        <v>-1817676785</v>
      </c>
      <c r="Y18" s="66">
        <f>+IF(W18&lt;&gt;0,(X18/W18)*100,0)</f>
        <v>-5.099628104055784</v>
      </c>
      <c r="Z18" s="72">
        <f t="shared" si="1"/>
        <v>35643319748</v>
      </c>
    </row>
    <row r="19" spans="1:26" ht="12.75">
      <c r="A19" s="68" t="s">
        <v>42</v>
      </c>
      <c r="B19" s="73">
        <f>+B10-B18</f>
        <v>22387808792</v>
      </c>
      <c r="C19" s="73">
        <f>+C10-C18</f>
        <v>0</v>
      </c>
      <c r="D19" s="74">
        <f aca="true" t="shared" si="2" ref="D19:Z19">+D10-D18</f>
        <v>5395844438</v>
      </c>
      <c r="E19" s="75">
        <f t="shared" si="2"/>
        <v>5402301215</v>
      </c>
      <c r="F19" s="75">
        <f t="shared" si="2"/>
        <v>1660199374</v>
      </c>
      <c r="G19" s="75">
        <f t="shared" si="2"/>
        <v>-522188712</v>
      </c>
      <c r="H19" s="75">
        <f t="shared" si="2"/>
        <v>-2253670089</v>
      </c>
      <c r="I19" s="75">
        <f t="shared" si="2"/>
        <v>-1115659427</v>
      </c>
      <c r="J19" s="75">
        <f t="shared" si="2"/>
        <v>-232903786</v>
      </c>
      <c r="K19" s="75">
        <f t="shared" si="2"/>
        <v>188088303</v>
      </c>
      <c r="L19" s="75">
        <f t="shared" si="2"/>
        <v>181188594</v>
      </c>
      <c r="M19" s="75">
        <f t="shared" si="2"/>
        <v>136373111</v>
      </c>
      <c r="N19" s="75">
        <f t="shared" si="2"/>
        <v>280068964</v>
      </c>
      <c r="O19" s="75">
        <f t="shared" si="2"/>
        <v>-638324600</v>
      </c>
      <c r="P19" s="75">
        <f t="shared" si="2"/>
        <v>838359810</v>
      </c>
      <c r="Q19" s="75">
        <f t="shared" si="2"/>
        <v>480104174</v>
      </c>
      <c r="R19" s="75">
        <f t="shared" si="2"/>
        <v>-166520444</v>
      </c>
      <c r="S19" s="75">
        <f t="shared" si="2"/>
        <v>1175662418</v>
      </c>
      <c r="T19" s="75">
        <f t="shared" si="2"/>
        <v>-1617148143</v>
      </c>
      <c r="U19" s="75">
        <f t="shared" si="2"/>
        <v>-608006169</v>
      </c>
      <c r="V19" s="75">
        <f t="shared" si="2"/>
        <v>-1107188311</v>
      </c>
      <c r="W19" s="75">
        <f>IF(E10=E18,0,W10-W18)</f>
        <v>5402300599</v>
      </c>
      <c r="X19" s="75">
        <f t="shared" si="2"/>
        <v>-6509488910</v>
      </c>
      <c r="Y19" s="76">
        <f>+IF(W19&lt;&gt;0,(X19/W19)*100,0)</f>
        <v>-120.49475571953452</v>
      </c>
      <c r="Z19" s="77">
        <f t="shared" si="2"/>
        <v>5402301215</v>
      </c>
    </row>
    <row r="20" spans="1:26" ht="20.25">
      <c r="A20" s="78" t="s">
        <v>43</v>
      </c>
      <c r="B20" s="79">
        <v>1700179405</v>
      </c>
      <c r="C20" s="79">
        <v>0</v>
      </c>
      <c r="D20" s="80">
        <v>2203953010</v>
      </c>
      <c r="E20" s="81">
        <v>1671256223</v>
      </c>
      <c r="F20" s="81">
        <v>0</v>
      </c>
      <c r="G20" s="81">
        <v>29330217</v>
      </c>
      <c r="H20" s="81">
        <v>47038032</v>
      </c>
      <c r="I20" s="81">
        <v>76368249</v>
      </c>
      <c r="J20" s="81">
        <v>73128032</v>
      </c>
      <c r="K20" s="81">
        <v>100097204</v>
      </c>
      <c r="L20" s="81">
        <v>100097204</v>
      </c>
      <c r="M20" s="81">
        <v>273322440</v>
      </c>
      <c r="N20" s="81">
        <v>28936283</v>
      </c>
      <c r="O20" s="81">
        <v>78591127</v>
      </c>
      <c r="P20" s="81">
        <v>434285571</v>
      </c>
      <c r="Q20" s="81">
        <v>541812981</v>
      </c>
      <c r="R20" s="81">
        <v>-201470836</v>
      </c>
      <c r="S20" s="81">
        <v>54552489</v>
      </c>
      <c r="T20" s="81">
        <v>340277541</v>
      </c>
      <c r="U20" s="81">
        <v>193359194</v>
      </c>
      <c r="V20" s="81">
        <v>1084862864</v>
      </c>
      <c r="W20" s="81">
        <v>1671256219</v>
      </c>
      <c r="X20" s="81">
        <v>-586393355</v>
      </c>
      <c r="Y20" s="82">
        <v>-35.09</v>
      </c>
      <c r="Z20" s="83">
        <v>1671256223</v>
      </c>
    </row>
    <row r="21" spans="1:26" ht="41.25">
      <c r="A21" s="84" t="s">
        <v>95</v>
      </c>
      <c r="B21" s="85">
        <v>167173434</v>
      </c>
      <c r="C21" s="85">
        <v>0</v>
      </c>
      <c r="D21" s="86">
        <v>362603613</v>
      </c>
      <c r="E21" s="87">
        <v>321609914</v>
      </c>
      <c r="F21" s="87">
        <v>2508686</v>
      </c>
      <c r="G21" s="87">
        <v>8724824</v>
      </c>
      <c r="H21" s="87">
        <v>8645404</v>
      </c>
      <c r="I21" s="87">
        <v>19878914</v>
      </c>
      <c r="J21" s="87">
        <v>25429293</v>
      </c>
      <c r="K21" s="87">
        <v>5020077</v>
      </c>
      <c r="L21" s="87">
        <v>5020077</v>
      </c>
      <c r="M21" s="87">
        <v>35469447</v>
      </c>
      <c r="N21" s="87">
        <v>-817013</v>
      </c>
      <c r="O21" s="87">
        <v>10911588</v>
      </c>
      <c r="P21" s="87">
        <v>-65442936</v>
      </c>
      <c r="Q21" s="87">
        <v>-55348361</v>
      </c>
      <c r="R21" s="87">
        <v>168205</v>
      </c>
      <c r="S21" s="87">
        <v>3561467</v>
      </c>
      <c r="T21" s="87">
        <v>36268845</v>
      </c>
      <c r="U21" s="87">
        <v>39998517</v>
      </c>
      <c r="V21" s="87">
        <v>39998517</v>
      </c>
      <c r="W21" s="87">
        <v>321609910</v>
      </c>
      <c r="X21" s="87">
        <v>-281611393</v>
      </c>
      <c r="Y21" s="88">
        <v>-87.56</v>
      </c>
      <c r="Z21" s="89">
        <v>321609914</v>
      </c>
    </row>
    <row r="22" spans="1:26" ht="12.75">
      <c r="A22" s="90" t="s">
        <v>96</v>
      </c>
      <c r="B22" s="91">
        <f>SUM(B19:B21)</f>
        <v>24255161631</v>
      </c>
      <c r="C22" s="91">
        <f>SUM(C19:C21)</f>
        <v>0</v>
      </c>
      <c r="D22" s="92">
        <f aca="true" t="shared" si="3" ref="D22:Z22">SUM(D19:D21)</f>
        <v>7962401061</v>
      </c>
      <c r="E22" s="93">
        <f t="shared" si="3"/>
        <v>7395167352</v>
      </c>
      <c r="F22" s="93">
        <f t="shared" si="3"/>
        <v>1662708060</v>
      </c>
      <c r="G22" s="93">
        <f t="shared" si="3"/>
        <v>-484133671</v>
      </c>
      <c r="H22" s="93">
        <f t="shared" si="3"/>
        <v>-2197986653</v>
      </c>
      <c r="I22" s="93">
        <f t="shared" si="3"/>
        <v>-1019412264</v>
      </c>
      <c r="J22" s="93">
        <f t="shared" si="3"/>
        <v>-134346461</v>
      </c>
      <c r="K22" s="93">
        <f t="shared" si="3"/>
        <v>293205584</v>
      </c>
      <c r="L22" s="93">
        <f t="shared" si="3"/>
        <v>286305875</v>
      </c>
      <c r="M22" s="93">
        <f t="shared" si="3"/>
        <v>445164998</v>
      </c>
      <c r="N22" s="93">
        <f t="shared" si="3"/>
        <v>308188234</v>
      </c>
      <c r="O22" s="93">
        <f t="shared" si="3"/>
        <v>-548821885</v>
      </c>
      <c r="P22" s="93">
        <f t="shared" si="3"/>
        <v>1207202445</v>
      </c>
      <c r="Q22" s="93">
        <f t="shared" si="3"/>
        <v>966568794</v>
      </c>
      <c r="R22" s="93">
        <f t="shared" si="3"/>
        <v>-367823075</v>
      </c>
      <c r="S22" s="93">
        <f t="shared" si="3"/>
        <v>1233776374</v>
      </c>
      <c r="T22" s="93">
        <f t="shared" si="3"/>
        <v>-1240601757</v>
      </c>
      <c r="U22" s="93">
        <f t="shared" si="3"/>
        <v>-374648458</v>
      </c>
      <c r="V22" s="93">
        <f t="shared" si="3"/>
        <v>17673070</v>
      </c>
      <c r="W22" s="93">
        <f t="shared" si="3"/>
        <v>7395166728</v>
      </c>
      <c r="X22" s="93">
        <f t="shared" si="3"/>
        <v>-7377493658</v>
      </c>
      <c r="Y22" s="94">
        <f>+IF(W22&lt;&gt;0,(X22/W22)*100,0)</f>
        <v>-99.76101864028183</v>
      </c>
      <c r="Z22" s="95">
        <f t="shared" si="3"/>
        <v>7395167352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24255161631</v>
      </c>
      <c r="C24" s="73">
        <f>SUM(C22:C23)</f>
        <v>0</v>
      </c>
      <c r="D24" s="74">
        <f aca="true" t="shared" si="4" ref="D24:Z24">SUM(D22:D23)</f>
        <v>7962401061</v>
      </c>
      <c r="E24" s="75">
        <f t="shared" si="4"/>
        <v>7395167352</v>
      </c>
      <c r="F24" s="75">
        <f t="shared" si="4"/>
        <v>1662708060</v>
      </c>
      <c r="G24" s="75">
        <f t="shared" si="4"/>
        <v>-484133671</v>
      </c>
      <c r="H24" s="75">
        <f t="shared" si="4"/>
        <v>-2197986653</v>
      </c>
      <c r="I24" s="75">
        <f t="shared" si="4"/>
        <v>-1019412264</v>
      </c>
      <c r="J24" s="75">
        <f t="shared" si="4"/>
        <v>-134346461</v>
      </c>
      <c r="K24" s="75">
        <f t="shared" si="4"/>
        <v>293205584</v>
      </c>
      <c r="L24" s="75">
        <f t="shared" si="4"/>
        <v>286305875</v>
      </c>
      <c r="M24" s="75">
        <f t="shared" si="4"/>
        <v>445164998</v>
      </c>
      <c r="N24" s="75">
        <f t="shared" si="4"/>
        <v>308188234</v>
      </c>
      <c r="O24" s="75">
        <f t="shared" si="4"/>
        <v>-548821885</v>
      </c>
      <c r="P24" s="75">
        <f t="shared" si="4"/>
        <v>1207202445</v>
      </c>
      <c r="Q24" s="75">
        <f t="shared" si="4"/>
        <v>966568794</v>
      </c>
      <c r="R24" s="75">
        <f t="shared" si="4"/>
        <v>-367823075</v>
      </c>
      <c r="S24" s="75">
        <f t="shared" si="4"/>
        <v>1233776374</v>
      </c>
      <c r="T24" s="75">
        <f t="shared" si="4"/>
        <v>-1240601757</v>
      </c>
      <c r="U24" s="75">
        <f t="shared" si="4"/>
        <v>-374648458</v>
      </c>
      <c r="V24" s="75">
        <f t="shared" si="4"/>
        <v>17673070</v>
      </c>
      <c r="W24" s="75">
        <f t="shared" si="4"/>
        <v>7395166728</v>
      </c>
      <c r="X24" s="75">
        <f t="shared" si="4"/>
        <v>-7377493658</v>
      </c>
      <c r="Y24" s="76">
        <f>+IF(W24&lt;&gt;0,(X24/W24)*100,0)</f>
        <v>-99.76101864028183</v>
      </c>
      <c r="Z24" s="77">
        <f t="shared" si="4"/>
        <v>7395167352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-2925831381</v>
      </c>
      <c r="C27" s="21">
        <v>0</v>
      </c>
      <c r="D27" s="103">
        <v>4246464401</v>
      </c>
      <c r="E27" s="104">
        <v>3695117615</v>
      </c>
      <c r="F27" s="104">
        <v>113928063</v>
      </c>
      <c r="G27" s="104">
        <v>-90181528</v>
      </c>
      <c r="H27" s="104">
        <v>83509053</v>
      </c>
      <c r="I27" s="104">
        <v>107255588</v>
      </c>
      <c r="J27" s="104">
        <v>-177000942</v>
      </c>
      <c r="K27" s="104">
        <v>-446448866</v>
      </c>
      <c r="L27" s="104">
        <v>-446448866</v>
      </c>
      <c r="M27" s="104">
        <v>-1069898674</v>
      </c>
      <c r="N27" s="104">
        <v>-29240006</v>
      </c>
      <c r="O27" s="104">
        <v>-89381161</v>
      </c>
      <c r="P27" s="104">
        <v>6320332</v>
      </c>
      <c r="Q27" s="104">
        <v>-112300835</v>
      </c>
      <c r="R27" s="104">
        <v>-146289852</v>
      </c>
      <c r="S27" s="104">
        <v>12590466898</v>
      </c>
      <c r="T27" s="104">
        <v>-967751061</v>
      </c>
      <c r="U27" s="104">
        <v>11476425985</v>
      </c>
      <c r="V27" s="104">
        <v>10401482064</v>
      </c>
      <c r="W27" s="104">
        <v>3695117618</v>
      </c>
      <c r="X27" s="104">
        <v>6706364446</v>
      </c>
      <c r="Y27" s="105">
        <v>181.49</v>
      </c>
      <c r="Z27" s="106">
        <v>3695117615</v>
      </c>
    </row>
    <row r="28" spans="1:26" ht="12.75">
      <c r="A28" s="107" t="s">
        <v>47</v>
      </c>
      <c r="B28" s="18">
        <v>0</v>
      </c>
      <c r="C28" s="18">
        <v>0</v>
      </c>
      <c r="D28" s="58">
        <v>1893753010</v>
      </c>
      <c r="E28" s="59">
        <v>1806903637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193666680</v>
      </c>
      <c r="O28" s="59">
        <v>0</v>
      </c>
      <c r="P28" s="59">
        <v>0</v>
      </c>
      <c r="Q28" s="59">
        <v>193666680</v>
      </c>
      <c r="R28" s="59">
        <v>0</v>
      </c>
      <c r="S28" s="59">
        <v>0</v>
      </c>
      <c r="T28" s="59">
        <v>0</v>
      </c>
      <c r="U28" s="59">
        <v>0</v>
      </c>
      <c r="V28" s="59">
        <v>193666680</v>
      </c>
      <c r="W28" s="59">
        <v>1806903637</v>
      </c>
      <c r="X28" s="59">
        <v>-1613236957</v>
      </c>
      <c r="Y28" s="60">
        <v>-89.28</v>
      </c>
      <c r="Z28" s="61">
        <v>1806903637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1470500000</v>
      </c>
      <c r="E30" s="59">
        <v>1489100000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64979430</v>
      </c>
      <c r="O30" s="59">
        <v>0</v>
      </c>
      <c r="P30" s="59">
        <v>0</v>
      </c>
      <c r="Q30" s="59">
        <v>64979430</v>
      </c>
      <c r="R30" s="59">
        <v>0</v>
      </c>
      <c r="S30" s="59">
        <v>0</v>
      </c>
      <c r="T30" s="59">
        <v>0</v>
      </c>
      <c r="U30" s="59">
        <v>0</v>
      </c>
      <c r="V30" s="59">
        <v>64979430</v>
      </c>
      <c r="W30" s="59">
        <v>1489100001</v>
      </c>
      <c r="X30" s="59">
        <v>-1424120571</v>
      </c>
      <c r="Y30" s="60">
        <v>-95.64</v>
      </c>
      <c r="Z30" s="61">
        <v>1489100000</v>
      </c>
    </row>
    <row r="31" spans="1:26" ht="12.75">
      <c r="A31" s="57" t="s">
        <v>49</v>
      </c>
      <c r="B31" s="18">
        <v>0</v>
      </c>
      <c r="C31" s="18">
        <v>0</v>
      </c>
      <c r="D31" s="58">
        <v>419335241</v>
      </c>
      <c r="E31" s="59">
        <v>399113978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18231843</v>
      </c>
      <c r="O31" s="59">
        <v>0</v>
      </c>
      <c r="P31" s="59">
        <v>0</v>
      </c>
      <c r="Q31" s="59">
        <v>18231843</v>
      </c>
      <c r="R31" s="59">
        <v>0</v>
      </c>
      <c r="S31" s="59">
        <v>0</v>
      </c>
      <c r="T31" s="59">
        <v>0</v>
      </c>
      <c r="U31" s="59">
        <v>0</v>
      </c>
      <c r="V31" s="59">
        <v>18231843</v>
      </c>
      <c r="W31" s="59">
        <v>399113980</v>
      </c>
      <c r="X31" s="59">
        <v>-380882137</v>
      </c>
      <c r="Y31" s="60">
        <v>-95.43</v>
      </c>
      <c r="Z31" s="61">
        <v>399113978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3783588251</v>
      </c>
      <c r="E32" s="104">
        <f t="shared" si="5"/>
        <v>3695117615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276877953</v>
      </c>
      <c r="O32" s="104">
        <f t="shared" si="5"/>
        <v>0</v>
      </c>
      <c r="P32" s="104">
        <f t="shared" si="5"/>
        <v>0</v>
      </c>
      <c r="Q32" s="104">
        <f t="shared" si="5"/>
        <v>276877953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276877953</v>
      </c>
      <c r="W32" s="104">
        <f t="shared" si="5"/>
        <v>3695117618</v>
      </c>
      <c r="X32" s="104">
        <f t="shared" si="5"/>
        <v>-3418239665</v>
      </c>
      <c r="Y32" s="105">
        <f>+IF(W32&lt;&gt;0,(X32/W32)*100,0)</f>
        <v>-92.50692449812027</v>
      </c>
      <c r="Z32" s="106">
        <f t="shared" si="5"/>
        <v>3695117615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196199992</v>
      </c>
      <c r="C35" s="18">
        <v>0</v>
      </c>
      <c r="D35" s="58">
        <v>5081679947</v>
      </c>
      <c r="E35" s="59">
        <v>4923937250</v>
      </c>
      <c r="F35" s="59">
        <v>-3696426837</v>
      </c>
      <c r="G35" s="59">
        <v>-1123106777</v>
      </c>
      <c r="H35" s="59">
        <v>-901917227</v>
      </c>
      <c r="I35" s="59">
        <v>-5721450841</v>
      </c>
      <c r="J35" s="59">
        <v>101522978</v>
      </c>
      <c r="K35" s="59">
        <v>407818894</v>
      </c>
      <c r="L35" s="59">
        <v>404678279</v>
      </c>
      <c r="M35" s="59">
        <v>914020151</v>
      </c>
      <c r="N35" s="59">
        <v>1002722112</v>
      </c>
      <c r="O35" s="59">
        <v>-331504233</v>
      </c>
      <c r="P35" s="59">
        <v>1420633590</v>
      </c>
      <c r="Q35" s="59">
        <v>2091851469</v>
      </c>
      <c r="R35" s="59">
        <v>-502783781</v>
      </c>
      <c r="S35" s="59">
        <v>885510807</v>
      </c>
      <c r="T35" s="59">
        <v>1598000253</v>
      </c>
      <c r="U35" s="59">
        <v>1980727279</v>
      </c>
      <c r="V35" s="59">
        <v>-734851942</v>
      </c>
      <c r="W35" s="59">
        <v>4923936775</v>
      </c>
      <c r="X35" s="59">
        <v>-5658788717</v>
      </c>
      <c r="Y35" s="60">
        <v>-114.92</v>
      </c>
      <c r="Z35" s="61">
        <v>4923937250</v>
      </c>
    </row>
    <row r="36" spans="1:26" ht="12.75">
      <c r="A36" s="57" t="s">
        <v>53</v>
      </c>
      <c r="B36" s="18">
        <v>31460352433</v>
      </c>
      <c r="C36" s="18">
        <v>0</v>
      </c>
      <c r="D36" s="58">
        <v>2139368420</v>
      </c>
      <c r="E36" s="59">
        <v>1599499236</v>
      </c>
      <c r="F36" s="59">
        <v>-47308879</v>
      </c>
      <c r="G36" s="59">
        <v>-88685564</v>
      </c>
      <c r="H36" s="59">
        <v>12896628</v>
      </c>
      <c r="I36" s="59">
        <v>-123097815</v>
      </c>
      <c r="J36" s="59">
        <v>89843681</v>
      </c>
      <c r="K36" s="59">
        <v>384528491</v>
      </c>
      <c r="L36" s="59">
        <v>384528491</v>
      </c>
      <c r="M36" s="59">
        <v>858900663</v>
      </c>
      <c r="N36" s="59">
        <v>72296581</v>
      </c>
      <c r="O36" s="59">
        <v>25015583</v>
      </c>
      <c r="P36" s="59">
        <v>237693009</v>
      </c>
      <c r="Q36" s="59">
        <v>335005173</v>
      </c>
      <c r="R36" s="59">
        <v>75390543</v>
      </c>
      <c r="S36" s="59">
        <v>1575003051</v>
      </c>
      <c r="T36" s="59">
        <v>833720509</v>
      </c>
      <c r="U36" s="59">
        <v>2484114103</v>
      </c>
      <c r="V36" s="59">
        <v>3554922124</v>
      </c>
      <c r="W36" s="59">
        <v>1599499113</v>
      </c>
      <c r="X36" s="59">
        <v>1955423011</v>
      </c>
      <c r="Y36" s="60">
        <v>122.25</v>
      </c>
      <c r="Z36" s="61">
        <v>1599499236</v>
      </c>
    </row>
    <row r="37" spans="1:26" ht="12.75">
      <c r="A37" s="57" t="s">
        <v>54</v>
      </c>
      <c r="B37" s="18">
        <v>4788043702</v>
      </c>
      <c r="C37" s="18">
        <v>0</v>
      </c>
      <c r="D37" s="58">
        <v>72522091</v>
      </c>
      <c r="E37" s="59">
        <v>-442659</v>
      </c>
      <c r="F37" s="59">
        <v>-5406443776</v>
      </c>
      <c r="G37" s="59">
        <v>-739476266</v>
      </c>
      <c r="H37" s="59">
        <v>1309057388</v>
      </c>
      <c r="I37" s="59">
        <v>-4836862654</v>
      </c>
      <c r="J37" s="59">
        <v>325714478</v>
      </c>
      <c r="K37" s="59">
        <v>499122403</v>
      </c>
      <c r="L37" s="59">
        <v>502881497</v>
      </c>
      <c r="M37" s="59">
        <v>1327718378</v>
      </c>
      <c r="N37" s="59">
        <v>778899707</v>
      </c>
      <c r="O37" s="59">
        <v>251424487</v>
      </c>
      <c r="P37" s="59">
        <v>31671406</v>
      </c>
      <c r="Q37" s="59">
        <v>1061995600</v>
      </c>
      <c r="R37" s="59">
        <v>-25712813</v>
      </c>
      <c r="S37" s="59">
        <v>-430336412</v>
      </c>
      <c r="T37" s="59">
        <v>4038607423</v>
      </c>
      <c r="U37" s="59">
        <v>3582558198</v>
      </c>
      <c r="V37" s="59">
        <v>1135409522</v>
      </c>
      <c r="W37" s="59">
        <v>-442662</v>
      </c>
      <c r="X37" s="59">
        <v>1135852184</v>
      </c>
      <c r="Y37" s="60">
        <v>-256595.82</v>
      </c>
      <c r="Z37" s="61">
        <v>-442659</v>
      </c>
    </row>
    <row r="38" spans="1:26" ht="12.75">
      <c r="A38" s="57" t="s">
        <v>55</v>
      </c>
      <c r="B38" s="18">
        <v>2373957494</v>
      </c>
      <c r="C38" s="18">
        <v>0</v>
      </c>
      <c r="D38" s="58">
        <v>-776572687</v>
      </c>
      <c r="E38" s="59">
        <v>-833986109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-833986079</v>
      </c>
      <c r="X38" s="59">
        <v>833986079</v>
      </c>
      <c r="Y38" s="60">
        <v>-100</v>
      </c>
      <c r="Z38" s="61">
        <v>-833986109</v>
      </c>
    </row>
    <row r="39" spans="1:26" ht="12.75">
      <c r="A39" s="57" t="s">
        <v>56</v>
      </c>
      <c r="B39" s="18">
        <v>239389598</v>
      </c>
      <c r="C39" s="18">
        <v>0</v>
      </c>
      <c r="D39" s="58">
        <v>-36837048</v>
      </c>
      <c r="E39" s="59">
        <v>-36837048</v>
      </c>
      <c r="F39" s="59">
        <v>0</v>
      </c>
      <c r="G39" s="59">
        <v>11817596</v>
      </c>
      <c r="H39" s="59">
        <v>-91334</v>
      </c>
      <c r="I39" s="59">
        <v>11726262</v>
      </c>
      <c r="J39" s="59">
        <v>-1364</v>
      </c>
      <c r="K39" s="59">
        <v>19395</v>
      </c>
      <c r="L39" s="59">
        <v>19395</v>
      </c>
      <c r="M39" s="59">
        <v>37426</v>
      </c>
      <c r="N39" s="59">
        <v>-12069251</v>
      </c>
      <c r="O39" s="59">
        <v>-9091257</v>
      </c>
      <c r="P39" s="59">
        <v>419815484</v>
      </c>
      <c r="Q39" s="59">
        <v>398654976</v>
      </c>
      <c r="R39" s="59">
        <v>-33857355</v>
      </c>
      <c r="S39" s="59">
        <v>1657073892</v>
      </c>
      <c r="T39" s="59">
        <v>-366284908</v>
      </c>
      <c r="U39" s="59">
        <v>1256931629</v>
      </c>
      <c r="V39" s="59">
        <v>1667350293</v>
      </c>
      <c r="W39" s="59">
        <v>-36837051</v>
      </c>
      <c r="X39" s="59">
        <v>1704187344</v>
      </c>
      <c r="Y39" s="60">
        <v>-4626.29</v>
      </c>
      <c r="Z39" s="61">
        <v>-36837048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-28007366031</v>
      </c>
      <c r="C42" s="18">
        <v>0</v>
      </c>
      <c r="D42" s="58">
        <v>10838665853</v>
      </c>
      <c r="E42" s="59">
        <v>10191639796</v>
      </c>
      <c r="F42" s="59">
        <v>-1016947474</v>
      </c>
      <c r="G42" s="59">
        <v>-3093292828</v>
      </c>
      <c r="H42" s="59">
        <v>-3932330076</v>
      </c>
      <c r="I42" s="59">
        <v>-8042570378</v>
      </c>
      <c r="J42" s="59">
        <v>0</v>
      </c>
      <c r="K42" s="59">
        <v>0</v>
      </c>
      <c r="L42" s="59">
        <v>0</v>
      </c>
      <c r="M42" s="59">
        <v>0</v>
      </c>
      <c r="N42" s="59">
        <v>3337044009</v>
      </c>
      <c r="O42" s="59">
        <v>0</v>
      </c>
      <c r="P42" s="59">
        <v>2049403584</v>
      </c>
      <c r="Q42" s="59">
        <v>5386447593</v>
      </c>
      <c r="R42" s="59">
        <v>-658972741</v>
      </c>
      <c r="S42" s="59">
        <v>2050462746</v>
      </c>
      <c r="T42" s="59">
        <v>-4079956378</v>
      </c>
      <c r="U42" s="59">
        <v>-2688466373</v>
      </c>
      <c r="V42" s="59">
        <v>-5344589158</v>
      </c>
      <c r="W42" s="59">
        <v>10191639276</v>
      </c>
      <c r="X42" s="59">
        <v>-15536228434</v>
      </c>
      <c r="Y42" s="60">
        <v>-152.44</v>
      </c>
      <c r="Z42" s="61">
        <v>10191639796</v>
      </c>
    </row>
    <row r="43" spans="1:26" ht="12.75">
      <c r="A43" s="57" t="s">
        <v>59</v>
      </c>
      <c r="B43" s="18">
        <v>3841419006</v>
      </c>
      <c r="C43" s="18">
        <v>0</v>
      </c>
      <c r="D43" s="58">
        <v>-3120686035</v>
      </c>
      <c r="E43" s="59">
        <v>-3549658688</v>
      </c>
      <c r="F43" s="59">
        <v>12422833</v>
      </c>
      <c r="G43" s="59">
        <v>-15201874</v>
      </c>
      <c r="H43" s="59">
        <v>-1530224</v>
      </c>
      <c r="I43" s="59">
        <v>-4309265</v>
      </c>
      <c r="J43" s="59">
        <v>-46977174</v>
      </c>
      <c r="K43" s="59">
        <v>53147348</v>
      </c>
      <c r="L43" s="59">
        <v>0</v>
      </c>
      <c r="M43" s="59">
        <v>6170174</v>
      </c>
      <c r="N43" s="59">
        <v>-129939245</v>
      </c>
      <c r="O43" s="59">
        <v>99876912</v>
      </c>
      <c r="P43" s="59">
        <v>322694286</v>
      </c>
      <c r="Q43" s="59">
        <v>292631953</v>
      </c>
      <c r="R43" s="59">
        <v>-468341550</v>
      </c>
      <c r="S43" s="59">
        <v>145456442</v>
      </c>
      <c r="T43" s="59">
        <v>-276711948</v>
      </c>
      <c r="U43" s="59">
        <v>-599597056</v>
      </c>
      <c r="V43" s="59">
        <v>-305104194</v>
      </c>
      <c r="W43" s="59">
        <v>-6847453658</v>
      </c>
      <c r="X43" s="59">
        <v>6542349464</v>
      </c>
      <c r="Y43" s="60">
        <v>-95.54</v>
      </c>
      <c r="Z43" s="61">
        <v>-3549658688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5133355</v>
      </c>
      <c r="G44" s="59">
        <v>-1183825</v>
      </c>
      <c r="H44" s="59">
        <v>-1735012</v>
      </c>
      <c r="I44" s="59">
        <v>2214518</v>
      </c>
      <c r="J44" s="59">
        <v>11347048</v>
      </c>
      <c r="K44" s="59">
        <v>-11745225</v>
      </c>
      <c r="L44" s="59">
        <v>0</v>
      </c>
      <c r="M44" s="59">
        <v>-398177</v>
      </c>
      <c r="N44" s="59">
        <v>3690708</v>
      </c>
      <c r="O44" s="59">
        <v>-32317887</v>
      </c>
      <c r="P44" s="59">
        <v>35587856</v>
      </c>
      <c r="Q44" s="59">
        <v>6960677</v>
      </c>
      <c r="R44" s="59">
        <v>24792436</v>
      </c>
      <c r="S44" s="59">
        <v>-23677053</v>
      </c>
      <c r="T44" s="59">
        <v>47481936</v>
      </c>
      <c r="U44" s="59">
        <v>48597319</v>
      </c>
      <c r="V44" s="59">
        <v>57374337</v>
      </c>
      <c r="W44" s="59">
        <v>0</v>
      </c>
      <c r="X44" s="59">
        <v>57374337</v>
      </c>
      <c r="Y44" s="60">
        <v>0</v>
      </c>
      <c r="Z44" s="61">
        <v>0</v>
      </c>
    </row>
    <row r="45" spans="1:26" ht="12.75">
      <c r="A45" s="68" t="s">
        <v>61</v>
      </c>
      <c r="B45" s="21">
        <v>-20892018741</v>
      </c>
      <c r="C45" s="21">
        <v>0</v>
      </c>
      <c r="D45" s="103">
        <v>7717979818</v>
      </c>
      <c r="E45" s="104">
        <v>6641981108</v>
      </c>
      <c r="F45" s="104">
        <v>-1386328427</v>
      </c>
      <c r="G45" s="104">
        <f>+F45+G42+G43+G44+G83</f>
        <v>-5542099890</v>
      </c>
      <c r="H45" s="104">
        <f>+G45+H42+H43+H44+H83</f>
        <v>-10418472905</v>
      </c>
      <c r="I45" s="104">
        <f>+H45</f>
        <v>-10418472905</v>
      </c>
      <c r="J45" s="104">
        <f>+H45+J42+J43+J44+J83</f>
        <v>-10399322542</v>
      </c>
      <c r="K45" s="104">
        <f>+J45+K42+K43+K44+K83</f>
        <v>-10301853104</v>
      </c>
      <c r="L45" s="104">
        <f>+K45+L42+L43+L44+L83</f>
        <v>-10245785391</v>
      </c>
      <c r="M45" s="104">
        <f>+L45</f>
        <v>-10245785391</v>
      </c>
      <c r="N45" s="104">
        <f>+L45+N42+N43+N44+N83</f>
        <v>-6932779284</v>
      </c>
      <c r="O45" s="104">
        <f>+N45+O42+O43+O44+O83</f>
        <v>-6806498310</v>
      </c>
      <c r="P45" s="104">
        <f>+O45+P42+P43+P44+P83</f>
        <v>-3808120675</v>
      </c>
      <c r="Q45" s="104">
        <f>+P45</f>
        <v>-3808120675</v>
      </c>
      <c r="R45" s="104">
        <f>+P45+R42+R43+R44+R83</f>
        <v>-5826068636</v>
      </c>
      <c r="S45" s="104">
        <f>+R45+S42+S43+S44+S83</f>
        <v>-3691990884</v>
      </c>
      <c r="T45" s="104">
        <f>+S45+T42+T43+T44+T83</f>
        <v>-7816868907</v>
      </c>
      <c r="U45" s="104">
        <f>+T45</f>
        <v>-7816868907</v>
      </c>
      <c r="V45" s="104">
        <f>+U45</f>
        <v>-7816868907</v>
      </c>
      <c r="W45" s="104">
        <f>+W83+W42+W43+W44</f>
        <v>3344185618</v>
      </c>
      <c r="X45" s="104">
        <f>+V45-W45</f>
        <v>-11161054525</v>
      </c>
      <c r="Y45" s="105">
        <f>+IF(W45&lt;&gt;0,+(X45/W45)*100,0)</f>
        <v>-333.745066808669</v>
      </c>
      <c r="Z45" s="106">
        <v>6641981108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98</v>
      </c>
      <c r="B47" s="119" t="s">
        <v>84</v>
      </c>
      <c r="C47" s="119"/>
      <c r="D47" s="120" t="s">
        <v>85</v>
      </c>
      <c r="E47" s="121" t="s">
        <v>86</v>
      </c>
      <c r="F47" s="122"/>
      <c r="G47" s="122"/>
      <c r="H47" s="122"/>
      <c r="I47" s="123" t="s">
        <v>87</v>
      </c>
      <c r="J47" s="122"/>
      <c r="K47" s="122"/>
      <c r="L47" s="122"/>
      <c r="M47" s="123" t="s">
        <v>88</v>
      </c>
      <c r="N47" s="124"/>
      <c r="O47" s="124"/>
      <c r="P47" s="124"/>
      <c r="Q47" s="123" t="s">
        <v>89</v>
      </c>
      <c r="R47" s="124"/>
      <c r="S47" s="124"/>
      <c r="T47" s="124"/>
      <c r="U47" s="123" t="s">
        <v>90</v>
      </c>
      <c r="V47" s="123" t="s">
        <v>91</v>
      </c>
      <c r="W47" s="123" t="s">
        <v>92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100.50748910878764</v>
      </c>
      <c r="E59" s="10">
        <f t="shared" si="7"/>
        <v>100.3525960142041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100</v>
      </c>
      <c r="O59" s="10">
        <f t="shared" si="7"/>
        <v>0</v>
      </c>
      <c r="P59" s="10">
        <f t="shared" si="7"/>
        <v>106.50224796949024</v>
      </c>
      <c r="Q59" s="10">
        <f t="shared" si="7"/>
        <v>67.48606728035075</v>
      </c>
      <c r="R59" s="10">
        <f t="shared" si="7"/>
        <v>99.99999934368194</v>
      </c>
      <c r="S59" s="10">
        <f t="shared" si="7"/>
        <v>99.99999968191197</v>
      </c>
      <c r="T59" s="10">
        <f t="shared" si="7"/>
        <v>0</v>
      </c>
      <c r="U59" s="10">
        <f t="shared" si="7"/>
        <v>65.55148927848508</v>
      </c>
      <c r="V59" s="10">
        <f t="shared" si="7"/>
        <v>33.57478843272817</v>
      </c>
      <c r="W59" s="10">
        <f t="shared" si="7"/>
        <v>100.35259605082332</v>
      </c>
      <c r="X59" s="10">
        <f t="shared" si="7"/>
        <v>0</v>
      </c>
      <c r="Y59" s="10">
        <f t="shared" si="7"/>
        <v>0</v>
      </c>
      <c r="Z59" s="11">
        <f t="shared" si="7"/>
        <v>100.3525960142041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100.00000000672262</v>
      </c>
      <c r="E61" s="13">
        <f t="shared" si="7"/>
        <v>100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195.31716836795474</v>
      </c>
      <c r="O61" s="13">
        <f t="shared" si="7"/>
        <v>0</v>
      </c>
      <c r="P61" s="13">
        <f t="shared" si="7"/>
        <v>108.80610109352364</v>
      </c>
      <c r="Q61" s="13">
        <f t="shared" si="7"/>
        <v>136.9917834959608</v>
      </c>
      <c r="R61" s="13">
        <f t="shared" si="7"/>
        <v>49.76352278176194</v>
      </c>
      <c r="S61" s="13">
        <f t="shared" si="7"/>
        <v>153.51282206117222</v>
      </c>
      <c r="T61" s="13">
        <f t="shared" si="7"/>
        <v>0</v>
      </c>
      <c r="U61" s="13">
        <f t="shared" si="7"/>
        <v>74.16797316562183</v>
      </c>
      <c r="V61" s="13">
        <f t="shared" si="7"/>
        <v>57.18073912419415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100.00000001641472</v>
      </c>
      <c r="E62" s="13">
        <f t="shared" si="7"/>
        <v>100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101.16868746590212</v>
      </c>
      <c r="O62" s="13">
        <f t="shared" si="7"/>
        <v>0</v>
      </c>
      <c r="P62" s="13">
        <f t="shared" si="7"/>
        <v>140.02822548053396</v>
      </c>
      <c r="Q62" s="13">
        <f t="shared" si="7"/>
        <v>76.74435773489235</v>
      </c>
      <c r="R62" s="13">
        <f t="shared" si="7"/>
        <v>41.32933414557055</v>
      </c>
      <c r="S62" s="13">
        <f t="shared" si="7"/>
        <v>97.31315738458896</v>
      </c>
      <c r="T62" s="13">
        <f t="shared" si="7"/>
        <v>0</v>
      </c>
      <c r="U62" s="13">
        <f t="shared" si="7"/>
        <v>46.53291421993359</v>
      </c>
      <c r="V62" s="13">
        <f t="shared" si="7"/>
        <v>28.65438025446661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86.0889294154391</v>
      </c>
      <c r="E63" s="13">
        <f t="shared" si="7"/>
        <v>86.08125269102196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122.84252184846689</v>
      </c>
      <c r="O63" s="13">
        <f t="shared" si="7"/>
        <v>0</v>
      </c>
      <c r="P63" s="13">
        <f t="shared" si="7"/>
        <v>107.19214960936985</v>
      </c>
      <c r="Q63" s="13">
        <f t="shared" si="7"/>
        <v>73.78671076712659</v>
      </c>
      <c r="R63" s="13">
        <f t="shared" si="7"/>
        <v>8.35031619580085</v>
      </c>
      <c r="S63" s="13">
        <f t="shared" si="7"/>
        <v>94.08725770002047</v>
      </c>
      <c r="T63" s="13">
        <f t="shared" si="7"/>
        <v>0</v>
      </c>
      <c r="U63" s="13">
        <f t="shared" si="7"/>
        <v>32.28065957276707</v>
      </c>
      <c r="V63" s="13">
        <f t="shared" si="7"/>
        <v>26.923848642412423</v>
      </c>
      <c r="W63" s="13">
        <f t="shared" si="7"/>
        <v>86.08125262514848</v>
      </c>
      <c r="X63" s="13">
        <f t="shared" si="7"/>
        <v>0</v>
      </c>
      <c r="Y63" s="13">
        <f t="shared" si="7"/>
        <v>0</v>
      </c>
      <c r="Z63" s="14">
        <f t="shared" si="7"/>
        <v>86.08125269102196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89.50493625270569</v>
      </c>
      <c r="E64" s="13">
        <f t="shared" si="7"/>
        <v>84.10084240366086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82.34623958674673</v>
      </c>
      <c r="O64" s="13">
        <f t="shared" si="7"/>
        <v>0</v>
      </c>
      <c r="P64" s="13">
        <f t="shared" si="7"/>
        <v>92.49375526571798</v>
      </c>
      <c r="Q64" s="13">
        <f t="shared" si="7"/>
        <v>60.5722195619238</v>
      </c>
      <c r="R64" s="13">
        <f t="shared" si="7"/>
        <v>32.42883923247398</v>
      </c>
      <c r="S64" s="13">
        <f t="shared" si="7"/>
        <v>93.16245306405699</v>
      </c>
      <c r="T64" s="13">
        <f t="shared" si="7"/>
        <v>0</v>
      </c>
      <c r="U64" s="13">
        <f t="shared" si="7"/>
        <v>40.578971792703314</v>
      </c>
      <c r="V64" s="13">
        <f t="shared" si="7"/>
        <v>26.156645256961635</v>
      </c>
      <c r="W64" s="13">
        <f t="shared" si="7"/>
        <v>84.10084260275534</v>
      </c>
      <c r="X64" s="13">
        <f t="shared" si="7"/>
        <v>0</v>
      </c>
      <c r="Y64" s="13">
        <f t="shared" si="7"/>
        <v>0</v>
      </c>
      <c r="Z64" s="14">
        <f t="shared" si="7"/>
        <v>84.10084240366086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7118444668</v>
      </c>
      <c r="C68" s="18">
        <v>0</v>
      </c>
      <c r="D68" s="19">
        <v>8219104268</v>
      </c>
      <c r="E68" s="20">
        <v>8192423010</v>
      </c>
      <c r="F68" s="20">
        <v>559432105</v>
      </c>
      <c r="G68" s="20">
        <v>652113201</v>
      </c>
      <c r="H68" s="20">
        <v>613631501</v>
      </c>
      <c r="I68" s="20">
        <v>1825176807</v>
      </c>
      <c r="J68" s="20">
        <v>590070298</v>
      </c>
      <c r="K68" s="20">
        <v>640819560</v>
      </c>
      <c r="L68" s="20">
        <v>640819560</v>
      </c>
      <c r="M68" s="20">
        <v>1871709418</v>
      </c>
      <c r="N68" s="20">
        <v>610371848</v>
      </c>
      <c r="O68" s="20">
        <v>651105139</v>
      </c>
      <c r="P68" s="20">
        <v>617562652</v>
      </c>
      <c r="Q68" s="20">
        <v>1879039639</v>
      </c>
      <c r="R68" s="20">
        <v>609460599</v>
      </c>
      <c r="S68" s="20">
        <v>628756770</v>
      </c>
      <c r="T68" s="20">
        <v>650705944</v>
      </c>
      <c r="U68" s="20">
        <v>1888923313</v>
      </c>
      <c r="V68" s="20">
        <v>7464849177</v>
      </c>
      <c r="W68" s="20">
        <v>8192423010</v>
      </c>
      <c r="X68" s="20">
        <v>0</v>
      </c>
      <c r="Y68" s="19">
        <v>0</v>
      </c>
      <c r="Z68" s="22">
        <v>8192423010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10932547189</v>
      </c>
      <c r="C70" s="18">
        <v>0</v>
      </c>
      <c r="D70" s="19">
        <v>14875171468</v>
      </c>
      <c r="E70" s="20">
        <v>14771213314</v>
      </c>
      <c r="F70" s="20">
        <v>567011860</v>
      </c>
      <c r="G70" s="20">
        <v>748929140</v>
      </c>
      <c r="H70" s="20">
        <v>724980023</v>
      </c>
      <c r="I70" s="20">
        <v>2040921023</v>
      </c>
      <c r="J70" s="20">
        <v>832066119</v>
      </c>
      <c r="K70" s="20">
        <v>1295901370</v>
      </c>
      <c r="L70" s="20">
        <v>1295906735</v>
      </c>
      <c r="M70" s="20">
        <v>3423874224</v>
      </c>
      <c r="N70" s="20">
        <v>1812349443</v>
      </c>
      <c r="O70" s="20">
        <v>613472821</v>
      </c>
      <c r="P70" s="20">
        <v>768661287</v>
      </c>
      <c r="Q70" s="20">
        <v>3194483551</v>
      </c>
      <c r="R70" s="20">
        <v>1031511415</v>
      </c>
      <c r="S70" s="20">
        <v>1301731662</v>
      </c>
      <c r="T70" s="20">
        <v>1053180093</v>
      </c>
      <c r="U70" s="20">
        <v>3386423170</v>
      </c>
      <c r="V70" s="20">
        <v>12045701968</v>
      </c>
      <c r="W70" s="20">
        <v>14771213323</v>
      </c>
      <c r="X70" s="20">
        <v>0</v>
      </c>
      <c r="Y70" s="19">
        <v>0</v>
      </c>
      <c r="Z70" s="22">
        <v>14771213314</v>
      </c>
    </row>
    <row r="71" spans="1:26" ht="12.75" hidden="1">
      <c r="A71" s="38" t="s">
        <v>67</v>
      </c>
      <c r="B71" s="18">
        <v>4210864594</v>
      </c>
      <c r="C71" s="18">
        <v>0</v>
      </c>
      <c r="D71" s="19">
        <v>6092094797</v>
      </c>
      <c r="E71" s="20">
        <v>6059919582</v>
      </c>
      <c r="F71" s="20">
        <v>251321126</v>
      </c>
      <c r="G71" s="20">
        <v>400431963</v>
      </c>
      <c r="H71" s="20">
        <v>346197644</v>
      </c>
      <c r="I71" s="20">
        <v>997950733</v>
      </c>
      <c r="J71" s="20">
        <v>394897195</v>
      </c>
      <c r="K71" s="20">
        <v>404183857</v>
      </c>
      <c r="L71" s="20">
        <v>404183857</v>
      </c>
      <c r="M71" s="20">
        <v>1203264909</v>
      </c>
      <c r="N71" s="20">
        <v>372352757</v>
      </c>
      <c r="O71" s="20">
        <v>321656587</v>
      </c>
      <c r="P71" s="20">
        <v>246363919</v>
      </c>
      <c r="Q71" s="20">
        <v>940373263</v>
      </c>
      <c r="R71" s="20">
        <v>328460697</v>
      </c>
      <c r="S71" s="20">
        <v>337967023</v>
      </c>
      <c r="T71" s="20">
        <v>332084855</v>
      </c>
      <c r="U71" s="20">
        <v>998512575</v>
      </c>
      <c r="V71" s="20">
        <v>4140101480</v>
      </c>
      <c r="W71" s="20">
        <v>6059919577</v>
      </c>
      <c r="X71" s="20">
        <v>0</v>
      </c>
      <c r="Y71" s="19">
        <v>0</v>
      </c>
      <c r="Z71" s="22">
        <v>6059919582</v>
      </c>
    </row>
    <row r="72" spans="1:26" ht="12.75" hidden="1">
      <c r="A72" s="38" t="s">
        <v>68</v>
      </c>
      <c r="B72" s="18">
        <v>1126713186</v>
      </c>
      <c r="C72" s="18">
        <v>0</v>
      </c>
      <c r="D72" s="19">
        <v>1557916414</v>
      </c>
      <c r="E72" s="20">
        <v>1557057156</v>
      </c>
      <c r="F72" s="20">
        <v>80522935</v>
      </c>
      <c r="G72" s="20">
        <v>111898422</v>
      </c>
      <c r="H72" s="20">
        <v>94261759</v>
      </c>
      <c r="I72" s="20">
        <v>286683116</v>
      </c>
      <c r="J72" s="20">
        <v>100357269</v>
      </c>
      <c r="K72" s="20">
        <v>102905800</v>
      </c>
      <c r="L72" s="20">
        <v>102905800</v>
      </c>
      <c r="M72" s="20">
        <v>306168869</v>
      </c>
      <c r="N72" s="20">
        <v>101643173</v>
      </c>
      <c r="O72" s="20">
        <v>109688424</v>
      </c>
      <c r="P72" s="20">
        <v>93019575</v>
      </c>
      <c r="Q72" s="20">
        <v>304351172</v>
      </c>
      <c r="R72" s="20">
        <v>105385650</v>
      </c>
      <c r="S72" s="20">
        <v>99470190</v>
      </c>
      <c r="T72" s="20">
        <v>112327298</v>
      </c>
      <c r="U72" s="20">
        <v>317183138</v>
      </c>
      <c r="V72" s="20">
        <v>1214386295</v>
      </c>
      <c r="W72" s="20">
        <v>1557057163</v>
      </c>
      <c r="X72" s="20">
        <v>0</v>
      </c>
      <c r="Y72" s="19">
        <v>0</v>
      </c>
      <c r="Z72" s="22">
        <v>1557057156</v>
      </c>
    </row>
    <row r="73" spans="1:26" ht="12.75" hidden="1">
      <c r="A73" s="38" t="s">
        <v>69</v>
      </c>
      <c r="B73" s="18">
        <v>1672577361</v>
      </c>
      <c r="C73" s="18">
        <v>0</v>
      </c>
      <c r="D73" s="19">
        <v>3013646259</v>
      </c>
      <c r="E73" s="20">
        <v>3013644667</v>
      </c>
      <c r="F73" s="20">
        <v>101338673</v>
      </c>
      <c r="G73" s="20">
        <v>125645695</v>
      </c>
      <c r="H73" s="20">
        <v>119807899</v>
      </c>
      <c r="I73" s="20">
        <v>346792267</v>
      </c>
      <c r="J73" s="20">
        <v>113478980</v>
      </c>
      <c r="K73" s="20">
        <v>101878974</v>
      </c>
      <c r="L73" s="20">
        <v>101878974</v>
      </c>
      <c r="M73" s="20">
        <v>317236928</v>
      </c>
      <c r="N73" s="20">
        <v>123749391</v>
      </c>
      <c r="O73" s="20">
        <v>113054486</v>
      </c>
      <c r="P73" s="20">
        <v>130114023</v>
      </c>
      <c r="Q73" s="20">
        <v>366917900</v>
      </c>
      <c r="R73" s="20">
        <v>109290523</v>
      </c>
      <c r="S73" s="20">
        <v>105143834</v>
      </c>
      <c r="T73" s="20">
        <v>114298031</v>
      </c>
      <c r="U73" s="20">
        <v>328732388</v>
      </c>
      <c r="V73" s="20">
        <v>1359679483</v>
      </c>
      <c r="W73" s="20">
        <v>3013644667</v>
      </c>
      <c r="X73" s="20">
        <v>0</v>
      </c>
      <c r="Y73" s="19">
        <v>0</v>
      </c>
      <c r="Z73" s="22">
        <v>3013644667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860736504</v>
      </c>
      <c r="C75" s="27">
        <v>0</v>
      </c>
      <c r="D75" s="28">
        <v>846790732</v>
      </c>
      <c r="E75" s="29">
        <v>846790733</v>
      </c>
      <c r="F75" s="29">
        <v>74270481</v>
      </c>
      <c r="G75" s="29">
        <v>60382014</v>
      </c>
      <c r="H75" s="29">
        <v>66029082</v>
      </c>
      <c r="I75" s="29">
        <v>200681577</v>
      </c>
      <c r="J75" s="29">
        <v>68235035</v>
      </c>
      <c r="K75" s="29">
        <v>73367440</v>
      </c>
      <c r="L75" s="29">
        <v>73367440</v>
      </c>
      <c r="M75" s="29">
        <v>214969915</v>
      </c>
      <c r="N75" s="29">
        <v>76882359</v>
      </c>
      <c r="O75" s="29">
        <v>74380117</v>
      </c>
      <c r="P75" s="29">
        <v>64378947</v>
      </c>
      <c r="Q75" s="29">
        <v>215641423</v>
      </c>
      <c r="R75" s="29">
        <v>85272812</v>
      </c>
      <c r="S75" s="29">
        <v>110536761</v>
      </c>
      <c r="T75" s="29">
        <v>7832169</v>
      </c>
      <c r="U75" s="29">
        <v>203641742</v>
      </c>
      <c r="V75" s="29">
        <v>834934657</v>
      </c>
      <c r="W75" s="29">
        <v>846790732</v>
      </c>
      <c r="X75" s="29">
        <v>0</v>
      </c>
      <c r="Y75" s="28">
        <v>0</v>
      </c>
      <c r="Z75" s="30">
        <v>846790733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8260815327</v>
      </c>
      <c r="E77" s="20">
        <v>8221309167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610371848</v>
      </c>
      <c r="O77" s="20">
        <v>0</v>
      </c>
      <c r="P77" s="20">
        <v>657718107</v>
      </c>
      <c r="Q77" s="20">
        <v>1268089955</v>
      </c>
      <c r="R77" s="20">
        <v>609460595</v>
      </c>
      <c r="S77" s="20">
        <v>628756768</v>
      </c>
      <c r="T77" s="20">
        <v>0</v>
      </c>
      <c r="U77" s="20">
        <v>1238217363</v>
      </c>
      <c r="V77" s="20">
        <v>2506307318</v>
      </c>
      <c r="W77" s="20">
        <v>8221309170</v>
      </c>
      <c r="X77" s="20">
        <v>0</v>
      </c>
      <c r="Y77" s="19">
        <v>0</v>
      </c>
      <c r="Z77" s="22">
        <v>8221309167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14875171469</v>
      </c>
      <c r="E79" s="20">
        <v>14771213314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3539829613</v>
      </c>
      <c r="O79" s="20">
        <v>0</v>
      </c>
      <c r="P79" s="20">
        <v>836350377</v>
      </c>
      <c r="Q79" s="20">
        <v>4376179990</v>
      </c>
      <c r="R79" s="20">
        <v>513316418</v>
      </c>
      <c r="S79" s="20">
        <v>1998325010</v>
      </c>
      <c r="T79" s="20">
        <v>0</v>
      </c>
      <c r="U79" s="20">
        <v>2511641428</v>
      </c>
      <c r="V79" s="20">
        <v>6887821418</v>
      </c>
      <c r="W79" s="20">
        <v>14771213323</v>
      </c>
      <c r="X79" s="20">
        <v>0</v>
      </c>
      <c r="Y79" s="19">
        <v>0</v>
      </c>
      <c r="Z79" s="22">
        <v>14771213314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6092094798</v>
      </c>
      <c r="E80" s="20">
        <v>6059919582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376704397</v>
      </c>
      <c r="O80" s="20">
        <v>0</v>
      </c>
      <c r="P80" s="20">
        <v>344979024</v>
      </c>
      <c r="Q80" s="20">
        <v>721683421</v>
      </c>
      <c r="R80" s="20">
        <v>135750619</v>
      </c>
      <c r="S80" s="20">
        <v>328886381</v>
      </c>
      <c r="T80" s="20">
        <v>0</v>
      </c>
      <c r="U80" s="20">
        <v>464637000</v>
      </c>
      <c r="V80" s="20">
        <v>1186320421</v>
      </c>
      <c r="W80" s="20">
        <v>6059919577</v>
      </c>
      <c r="X80" s="20">
        <v>0</v>
      </c>
      <c r="Y80" s="19">
        <v>0</v>
      </c>
      <c r="Z80" s="22">
        <v>6059919582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1341193562</v>
      </c>
      <c r="E81" s="20">
        <v>1340334305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124861037</v>
      </c>
      <c r="O81" s="20">
        <v>0</v>
      </c>
      <c r="P81" s="20">
        <v>99709682</v>
      </c>
      <c r="Q81" s="20">
        <v>224570719</v>
      </c>
      <c r="R81" s="20">
        <v>8800035</v>
      </c>
      <c r="S81" s="20">
        <v>93588774</v>
      </c>
      <c r="T81" s="20">
        <v>0</v>
      </c>
      <c r="U81" s="20">
        <v>102388809</v>
      </c>
      <c r="V81" s="20">
        <v>326959528</v>
      </c>
      <c r="W81" s="20">
        <v>1340334310</v>
      </c>
      <c r="X81" s="20">
        <v>0</v>
      </c>
      <c r="Y81" s="19">
        <v>0</v>
      </c>
      <c r="Z81" s="22">
        <v>1340334305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2697362163</v>
      </c>
      <c r="E82" s="20">
        <v>2534500552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101902970</v>
      </c>
      <c r="O82" s="20">
        <v>0</v>
      </c>
      <c r="P82" s="20">
        <v>120347346</v>
      </c>
      <c r="Q82" s="20">
        <v>222250316</v>
      </c>
      <c r="R82" s="20">
        <v>35441648</v>
      </c>
      <c r="S82" s="20">
        <v>97954575</v>
      </c>
      <c r="T82" s="20">
        <v>0</v>
      </c>
      <c r="U82" s="20">
        <v>133396223</v>
      </c>
      <c r="V82" s="20">
        <v>355646539</v>
      </c>
      <c r="W82" s="20">
        <v>2534500558</v>
      </c>
      <c r="X82" s="20">
        <v>0</v>
      </c>
      <c r="Y82" s="19">
        <v>0</v>
      </c>
      <c r="Z82" s="22">
        <v>2534500552</v>
      </c>
    </row>
    <row r="83" spans="1:26" ht="12.75" hidden="1">
      <c r="A83" s="38"/>
      <c r="B83" s="18">
        <v>3273928284</v>
      </c>
      <c r="C83" s="18"/>
      <c r="D83" s="19"/>
      <c r="E83" s="20"/>
      <c r="F83" s="20">
        <v>-386937141</v>
      </c>
      <c r="G83" s="20">
        <v>-1046092936</v>
      </c>
      <c r="H83" s="20">
        <v>-940777703</v>
      </c>
      <c r="I83" s="20">
        <v>-386937141</v>
      </c>
      <c r="J83" s="20">
        <v>54780489</v>
      </c>
      <c r="K83" s="20">
        <v>56067315</v>
      </c>
      <c r="L83" s="20">
        <v>56067713</v>
      </c>
      <c r="M83" s="20">
        <v>54780489</v>
      </c>
      <c r="N83" s="20">
        <v>102210635</v>
      </c>
      <c r="O83" s="20">
        <v>58721949</v>
      </c>
      <c r="P83" s="20">
        <v>590691909</v>
      </c>
      <c r="Q83" s="20">
        <v>102210635</v>
      </c>
      <c r="R83" s="20">
        <v>-915426106</v>
      </c>
      <c r="S83" s="20">
        <v>-38164383</v>
      </c>
      <c r="T83" s="20">
        <v>184308367</v>
      </c>
      <c r="U83" s="20">
        <v>-915426106</v>
      </c>
      <c r="V83" s="20">
        <v>-386937141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856165256</v>
      </c>
      <c r="C5" s="18">
        <v>0</v>
      </c>
      <c r="D5" s="58">
        <v>886129548</v>
      </c>
      <c r="E5" s="59">
        <v>886129548</v>
      </c>
      <c r="F5" s="59">
        <v>75008239</v>
      </c>
      <c r="G5" s="59">
        <v>74942154</v>
      </c>
      <c r="H5" s="59">
        <v>73978688</v>
      </c>
      <c r="I5" s="59">
        <v>223929081</v>
      </c>
      <c r="J5" s="59">
        <v>74895777</v>
      </c>
      <c r="K5" s="59">
        <v>71822383</v>
      </c>
      <c r="L5" s="59">
        <v>74599262</v>
      </c>
      <c r="M5" s="59">
        <v>221317422</v>
      </c>
      <c r="N5" s="59">
        <v>74401885</v>
      </c>
      <c r="O5" s="59">
        <v>75061025</v>
      </c>
      <c r="P5" s="59">
        <v>75251490</v>
      </c>
      <c r="Q5" s="59">
        <v>224714400</v>
      </c>
      <c r="R5" s="59">
        <v>75294732</v>
      </c>
      <c r="S5" s="59">
        <v>75528888</v>
      </c>
      <c r="T5" s="59">
        <v>75312402</v>
      </c>
      <c r="U5" s="59">
        <v>226136022</v>
      </c>
      <c r="V5" s="59">
        <v>896096925</v>
      </c>
      <c r="W5" s="59">
        <v>886129548</v>
      </c>
      <c r="X5" s="59">
        <v>9967377</v>
      </c>
      <c r="Y5" s="60">
        <v>1.12</v>
      </c>
      <c r="Z5" s="61">
        <v>886129548</v>
      </c>
    </row>
    <row r="6" spans="1:26" ht="12.75">
      <c r="A6" s="57" t="s">
        <v>32</v>
      </c>
      <c r="B6" s="18">
        <v>3547403203</v>
      </c>
      <c r="C6" s="18">
        <v>0</v>
      </c>
      <c r="D6" s="58">
        <v>3734354465</v>
      </c>
      <c r="E6" s="59">
        <v>3884354465</v>
      </c>
      <c r="F6" s="59">
        <v>334724401</v>
      </c>
      <c r="G6" s="59">
        <v>425564260</v>
      </c>
      <c r="H6" s="59">
        <v>398900546</v>
      </c>
      <c r="I6" s="59">
        <v>1159189207</v>
      </c>
      <c r="J6" s="59">
        <v>320764695</v>
      </c>
      <c r="K6" s="59">
        <v>307668387</v>
      </c>
      <c r="L6" s="59">
        <v>319943871</v>
      </c>
      <c r="M6" s="59">
        <v>948376953</v>
      </c>
      <c r="N6" s="59">
        <v>313278756</v>
      </c>
      <c r="O6" s="59">
        <v>314362748</v>
      </c>
      <c r="P6" s="59">
        <v>310591565</v>
      </c>
      <c r="Q6" s="59">
        <v>938233069</v>
      </c>
      <c r="R6" s="59">
        <v>335086760</v>
      </c>
      <c r="S6" s="59">
        <v>248063638</v>
      </c>
      <c r="T6" s="59">
        <v>327556786</v>
      </c>
      <c r="U6" s="59">
        <v>910707184</v>
      </c>
      <c r="V6" s="59">
        <v>3956506413</v>
      </c>
      <c r="W6" s="59">
        <v>3884354465</v>
      </c>
      <c r="X6" s="59">
        <v>72151948</v>
      </c>
      <c r="Y6" s="60">
        <v>1.86</v>
      </c>
      <c r="Z6" s="61">
        <v>3884354465</v>
      </c>
    </row>
    <row r="7" spans="1:26" ht="12.75">
      <c r="A7" s="57" t="s">
        <v>33</v>
      </c>
      <c r="B7" s="18">
        <v>10167932</v>
      </c>
      <c r="C7" s="18">
        <v>0</v>
      </c>
      <c r="D7" s="58">
        <v>8643771</v>
      </c>
      <c r="E7" s="59">
        <v>8643771</v>
      </c>
      <c r="F7" s="59">
        <v>554256</v>
      </c>
      <c r="G7" s="59">
        <v>453584</v>
      </c>
      <c r="H7" s="59">
        <v>376069</v>
      </c>
      <c r="I7" s="59">
        <v>1383909</v>
      </c>
      <c r="J7" s="59">
        <v>418071</v>
      </c>
      <c r="K7" s="59">
        <v>1890185</v>
      </c>
      <c r="L7" s="59">
        <v>512950</v>
      </c>
      <c r="M7" s="59">
        <v>2821206</v>
      </c>
      <c r="N7" s="59">
        <v>458820</v>
      </c>
      <c r="O7" s="59">
        <v>3284381</v>
      </c>
      <c r="P7" s="59">
        <v>345084</v>
      </c>
      <c r="Q7" s="59">
        <v>4088285</v>
      </c>
      <c r="R7" s="59">
        <v>370964</v>
      </c>
      <c r="S7" s="59">
        <v>468578</v>
      </c>
      <c r="T7" s="59">
        <v>246132</v>
      </c>
      <c r="U7" s="59">
        <v>1085674</v>
      </c>
      <c r="V7" s="59">
        <v>9379074</v>
      </c>
      <c r="W7" s="59">
        <v>8643771</v>
      </c>
      <c r="X7" s="59">
        <v>735303</v>
      </c>
      <c r="Y7" s="60">
        <v>8.51</v>
      </c>
      <c r="Z7" s="61">
        <v>8643771</v>
      </c>
    </row>
    <row r="8" spans="1:26" ht="12.75">
      <c r="A8" s="57" t="s">
        <v>34</v>
      </c>
      <c r="B8" s="18">
        <v>847853631</v>
      </c>
      <c r="C8" s="18">
        <v>0</v>
      </c>
      <c r="D8" s="58">
        <v>846871267</v>
      </c>
      <c r="E8" s="59">
        <v>848880735</v>
      </c>
      <c r="F8" s="59">
        <v>327518632</v>
      </c>
      <c r="G8" s="59">
        <v>5712632</v>
      </c>
      <c r="H8" s="59">
        <v>0</v>
      </c>
      <c r="I8" s="59">
        <v>333231264</v>
      </c>
      <c r="J8" s="59">
        <v>221655</v>
      </c>
      <c r="K8" s="59">
        <v>51054</v>
      </c>
      <c r="L8" s="59">
        <v>258442051</v>
      </c>
      <c r="M8" s="59">
        <v>258714760</v>
      </c>
      <c r="N8" s="59">
        <v>937512</v>
      </c>
      <c r="O8" s="59">
        <v>14769839</v>
      </c>
      <c r="P8" s="59">
        <v>201219930</v>
      </c>
      <c r="Q8" s="59">
        <v>216927281</v>
      </c>
      <c r="R8" s="59">
        <v>7408979</v>
      </c>
      <c r="S8" s="59">
        <v>-3817701</v>
      </c>
      <c r="T8" s="59">
        <v>6682888</v>
      </c>
      <c r="U8" s="59">
        <v>10274166</v>
      </c>
      <c r="V8" s="59">
        <v>819147471</v>
      </c>
      <c r="W8" s="59">
        <v>848880735</v>
      </c>
      <c r="X8" s="59">
        <v>-29733264</v>
      </c>
      <c r="Y8" s="60">
        <v>-3.5</v>
      </c>
      <c r="Z8" s="61">
        <v>848880735</v>
      </c>
    </row>
    <row r="9" spans="1:26" ht="12.75">
      <c r="A9" s="57" t="s">
        <v>35</v>
      </c>
      <c r="B9" s="18">
        <v>408080828</v>
      </c>
      <c r="C9" s="18">
        <v>0</v>
      </c>
      <c r="D9" s="58">
        <v>297598611</v>
      </c>
      <c r="E9" s="59">
        <v>297598611</v>
      </c>
      <c r="F9" s="59">
        <v>11384564</v>
      </c>
      <c r="G9" s="59">
        <v>15974741</v>
      </c>
      <c r="H9" s="59">
        <v>19788286</v>
      </c>
      <c r="I9" s="59">
        <v>47147591</v>
      </c>
      <c r="J9" s="59">
        <v>19342573</v>
      </c>
      <c r="K9" s="59">
        <v>18821145</v>
      </c>
      <c r="L9" s="59">
        <v>19634085</v>
      </c>
      <c r="M9" s="59">
        <v>57797803</v>
      </c>
      <c r="N9" s="59">
        <v>19615602</v>
      </c>
      <c r="O9" s="59">
        <v>16293420</v>
      </c>
      <c r="P9" s="59">
        <v>9015630</v>
      </c>
      <c r="Q9" s="59">
        <v>44924652</v>
      </c>
      <c r="R9" s="59">
        <v>13786589</v>
      </c>
      <c r="S9" s="59">
        <v>14018622</v>
      </c>
      <c r="T9" s="59">
        <v>6549415</v>
      </c>
      <c r="U9" s="59">
        <v>34354626</v>
      </c>
      <c r="V9" s="59">
        <v>184224672</v>
      </c>
      <c r="W9" s="59">
        <v>297598611</v>
      </c>
      <c r="X9" s="59">
        <v>-113373939</v>
      </c>
      <c r="Y9" s="60">
        <v>-38.1</v>
      </c>
      <c r="Z9" s="61">
        <v>297598611</v>
      </c>
    </row>
    <row r="10" spans="1:26" ht="20.25">
      <c r="A10" s="62" t="s">
        <v>93</v>
      </c>
      <c r="B10" s="63">
        <f>SUM(B5:B9)</f>
        <v>5669670850</v>
      </c>
      <c r="C10" s="63">
        <f>SUM(C5:C9)</f>
        <v>0</v>
      </c>
      <c r="D10" s="64">
        <f aca="true" t="shared" si="0" ref="D10:Z10">SUM(D5:D9)</f>
        <v>5773597662</v>
      </c>
      <c r="E10" s="65">
        <f t="shared" si="0"/>
        <v>5925607130</v>
      </c>
      <c r="F10" s="65">
        <f t="shared" si="0"/>
        <v>749190092</v>
      </c>
      <c r="G10" s="65">
        <f t="shared" si="0"/>
        <v>522647371</v>
      </c>
      <c r="H10" s="65">
        <f t="shared" si="0"/>
        <v>493043589</v>
      </c>
      <c r="I10" s="65">
        <f t="shared" si="0"/>
        <v>1764881052</v>
      </c>
      <c r="J10" s="65">
        <f t="shared" si="0"/>
        <v>415642771</v>
      </c>
      <c r="K10" s="65">
        <f t="shared" si="0"/>
        <v>400253154</v>
      </c>
      <c r="L10" s="65">
        <f t="shared" si="0"/>
        <v>673132219</v>
      </c>
      <c r="M10" s="65">
        <f t="shared" si="0"/>
        <v>1489028144</v>
      </c>
      <c r="N10" s="65">
        <f t="shared" si="0"/>
        <v>408692575</v>
      </c>
      <c r="O10" s="65">
        <f t="shared" si="0"/>
        <v>423771413</v>
      </c>
      <c r="P10" s="65">
        <f t="shared" si="0"/>
        <v>596423699</v>
      </c>
      <c r="Q10" s="65">
        <f t="shared" si="0"/>
        <v>1428887687</v>
      </c>
      <c r="R10" s="65">
        <f t="shared" si="0"/>
        <v>431948024</v>
      </c>
      <c r="S10" s="65">
        <f t="shared" si="0"/>
        <v>334262025</v>
      </c>
      <c r="T10" s="65">
        <f t="shared" si="0"/>
        <v>416347623</v>
      </c>
      <c r="U10" s="65">
        <f t="shared" si="0"/>
        <v>1182557672</v>
      </c>
      <c r="V10" s="65">
        <f t="shared" si="0"/>
        <v>5865354555</v>
      </c>
      <c r="W10" s="65">
        <f t="shared" si="0"/>
        <v>5925607130</v>
      </c>
      <c r="X10" s="65">
        <f t="shared" si="0"/>
        <v>-60252575</v>
      </c>
      <c r="Y10" s="66">
        <f>+IF(W10&lt;&gt;0,(X10/W10)*100,0)</f>
        <v>-1.0168169046333653</v>
      </c>
      <c r="Z10" s="67">
        <f t="shared" si="0"/>
        <v>5925607130</v>
      </c>
    </row>
    <row r="11" spans="1:26" ht="12.75">
      <c r="A11" s="57" t="s">
        <v>36</v>
      </c>
      <c r="B11" s="18">
        <v>1045268280</v>
      </c>
      <c r="C11" s="18">
        <v>0</v>
      </c>
      <c r="D11" s="58">
        <v>1210776129</v>
      </c>
      <c r="E11" s="59">
        <v>1149137282</v>
      </c>
      <c r="F11" s="59">
        <v>92630208</v>
      </c>
      <c r="G11" s="59">
        <v>92677026</v>
      </c>
      <c r="H11" s="59">
        <v>90506350</v>
      </c>
      <c r="I11" s="59">
        <v>275813584</v>
      </c>
      <c r="J11" s="59">
        <v>93398117</v>
      </c>
      <c r="K11" s="59">
        <v>88074026</v>
      </c>
      <c r="L11" s="59">
        <v>91276716</v>
      </c>
      <c r="M11" s="59">
        <v>272748859</v>
      </c>
      <c r="N11" s="59">
        <v>88672368</v>
      </c>
      <c r="O11" s="59">
        <v>90467530</v>
      </c>
      <c r="P11" s="59">
        <v>87248199</v>
      </c>
      <c r="Q11" s="59">
        <v>266388097</v>
      </c>
      <c r="R11" s="59">
        <v>85058643</v>
      </c>
      <c r="S11" s="59">
        <v>84484062</v>
      </c>
      <c r="T11" s="59">
        <v>102702297</v>
      </c>
      <c r="U11" s="59">
        <v>272245002</v>
      </c>
      <c r="V11" s="59">
        <v>1087195542</v>
      </c>
      <c r="W11" s="59">
        <v>1149137282</v>
      </c>
      <c r="X11" s="59">
        <v>-61941740</v>
      </c>
      <c r="Y11" s="60">
        <v>-5.39</v>
      </c>
      <c r="Z11" s="61">
        <v>1149137282</v>
      </c>
    </row>
    <row r="12" spans="1:26" ht="12.75">
      <c r="A12" s="57" t="s">
        <v>37</v>
      </c>
      <c r="B12" s="18">
        <v>66193586</v>
      </c>
      <c r="C12" s="18">
        <v>0</v>
      </c>
      <c r="D12" s="58">
        <v>55860450</v>
      </c>
      <c r="E12" s="59">
        <v>58772972</v>
      </c>
      <c r="F12" s="59">
        <v>5683705</v>
      </c>
      <c r="G12" s="59">
        <v>5685479</v>
      </c>
      <c r="H12" s="59">
        <v>5691067</v>
      </c>
      <c r="I12" s="59">
        <v>17060251</v>
      </c>
      <c r="J12" s="59">
        <v>5673563</v>
      </c>
      <c r="K12" s="59">
        <v>5676530</v>
      </c>
      <c r="L12" s="59">
        <v>5675587</v>
      </c>
      <c r="M12" s="59">
        <v>17025680</v>
      </c>
      <c r="N12" s="59">
        <v>5648043</v>
      </c>
      <c r="O12" s="59">
        <v>-862003</v>
      </c>
      <c r="P12" s="59">
        <v>4700992</v>
      </c>
      <c r="Q12" s="59">
        <v>9487032</v>
      </c>
      <c r="R12" s="59">
        <v>4655153</v>
      </c>
      <c r="S12" s="59">
        <v>4655153</v>
      </c>
      <c r="T12" s="59">
        <v>4655152</v>
      </c>
      <c r="U12" s="59">
        <v>13965458</v>
      </c>
      <c r="V12" s="59">
        <v>57538421</v>
      </c>
      <c r="W12" s="59">
        <v>58772972</v>
      </c>
      <c r="X12" s="59">
        <v>-1234551</v>
      </c>
      <c r="Y12" s="60">
        <v>-2.1</v>
      </c>
      <c r="Z12" s="61">
        <v>58772972</v>
      </c>
    </row>
    <row r="13" spans="1:26" ht="12.75">
      <c r="A13" s="57" t="s">
        <v>94</v>
      </c>
      <c r="B13" s="18">
        <v>368939599</v>
      </c>
      <c r="C13" s="18">
        <v>0</v>
      </c>
      <c r="D13" s="58">
        <v>433742701</v>
      </c>
      <c r="E13" s="59">
        <v>433742701</v>
      </c>
      <c r="F13" s="59">
        <v>0</v>
      </c>
      <c r="G13" s="59">
        <v>0</v>
      </c>
      <c r="H13" s="59">
        <v>103718737</v>
      </c>
      <c r="I13" s="59">
        <v>103718737</v>
      </c>
      <c r="J13" s="59">
        <v>0</v>
      </c>
      <c r="K13" s="59">
        <v>0</v>
      </c>
      <c r="L13" s="59">
        <v>103718737</v>
      </c>
      <c r="M13" s="59">
        <v>103718737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139180601</v>
      </c>
      <c r="U13" s="59">
        <v>139180601</v>
      </c>
      <c r="V13" s="59">
        <v>346618075</v>
      </c>
      <c r="W13" s="59">
        <v>433742701</v>
      </c>
      <c r="X13" s="59">
        <v>-87124626</v>
      </c>
      <c r="Y13" s="60">
        <v>-20.09</v>
      </c>
      <c r="Z13" s="61">
        <v>433742701</v>
      </c>
    </row>
    <row r="14" spans="1:26" ht="12.75">
      <c r="A14" s="57" t="s">
        <v>38</v>
      </c>
      <c r="B14" s="18">
        <v>365978876</v>
      </c>
      <c r="C14" s="18">
        <v>0</v>
      </c>
      <c r="D14" s="58">
        <v>19011065</v>
      </c>
      <c r="E14" s="59">
        <v>19011065</v>
      </c>
      <c r="F14" s="59">
        <v>0</v>
      </c>
      <c r="G14" s="59">
        <v>6839</v>
      </c>
      <c r="H14" s="59">
        <v>24668758</v>
      </c>
      <c r="I14" s="59">
        <v>24675597</v>
      </c>
      <c r="J14" s="59">
        <v>18280488</v>
      </c>
      <c r="K14" s="59">
        <v>28286655</v>
      </c>
      <c r="L14" s="59">
        <v>21430759</v>
      </c>
      <c r="M14" s="59">
        <v>67997902</v>
      </c>
      <c r="N14" s="59">
        <v>4657463</v>
      </c>
      <c r="O14" s="59">
        <v>25984</v>
      </c>
      <c r="P14" s="59">
        <v>12007155</v>
      </c>
      <c r="Q14" s="59">
        <v>16690602</v>
      </c>
      <c r="R14" s="59">
        <v>3207499</v>
      </c>
      <c r="S14" s="59">
        <v>16696</v>
      </c>
      <c r="T14" s="59">
        <v>27667</v>
      </c>
      <c r="U14" s="59">
        <v>3251862</v>
      </c>
      <c r="V14" s="59">
        <v>112615963</v>
      </c>
      <c r="W14" s="59">
        <v>19011065</v>
      </c>
      <c r="X14" s="59">
        <v>93604898</v>
      </c>
      <c r="Y14" s="60">
        <v>492.37</v>
      </c>
      <c r="Z14" s="61">
        <v>19011065</v>
      </c>
    </row>
    <row r="15" spans="1:26" ht="12.75">
      <c r="A15" s="57" t="s">
        <v>39</v>
      </c>
      <c r="B15" s="18">
        <v>2541465699</v>
      </c>
      <c r="C15" s="18">
        <v>0</v>
      </c>
      <c r="D15" s="58">
        <v>2422171574</v>
      </c>
      <c r="E15" s="59">
        <v>2293530172</v>
      </c>
      <c r="F15" s="59">
        <v>144291</v>
      </c>
      <c r="G15" s="59">
        <v>4112716</v>
      </c>
      <c r="H15" s="59">
        <v>612886720</v>
      </c>
      <c r="I15" s="59">
        <v>617143727</v>
      </c>
      <c r="J15" s="59">
        <v>185750787</v>
      </c>
      <c r="K15" s="59">
        <v>269556086</v>
      </c>
      <c r="L15" s="59">
        <v>231513020</v>
      </c>
      <c r="M15" s="59">
        <v>686819893</v>
      </c>
      <c r="N15" s="59">
        <v>337854841</v>
      </c>
      <c r="O15" s="59">
        <v>258014602</v>
      </c>
      <c r="P15" s="59">
        <v>89858208</v>
      </c>
      <c r="Q15" s="59">
        <v>685727651</v>
      </c>
      <c r="R15" s="59">
        <v>125310172</v>
      </c>
      <c r="S15" s="59">
        <v>9207837</v>
      </c>
      <c r="T15" s="59">
        <v>199941986</v>
      </c>
      <c r="U15" s="59">
        <v>334459995</v>
      </c>
      <c r="V15" s="59">
        <v>2324151266</v>
      </c>
      <c r="W15" s="59">
        <v>2293530172</v>
      </c>
      <c r="X15" s="59">
        <v>30621094</v>
      </c>
      <c r="Y15" s="60">
        <v>1.34</v>
      </c>
      <c r="Z15" s="61">
        <v>2293530172</v>
      </c>
    </row>
    <row r="16" spans="1:26" ht="12.75">
      <c r="A16" s="57" t="s">
        <v>34</v>
      </c>
      <c r="B16" s="18">
        <v>1478978</v>
      </c>
      <c r="C16" s="18">
        <v>0</v>
      </c>
      <c r="D16" s="58">
        <v>2259478</v>
      </c>
      <c r="E16" s="59">
        <v>2259478</v>
      </c>
      <c r="F16" s="59">
        <v>0</v>
      </c>
      <c r="G16" s="59">
        <v>32849</v>
      </c>
      <c r="H16" s="59">
        <v>12702</v>
      </c>
      <c r="I16" s="59">
        <v>45551</v>
      </c>
      <c r="J16" s="59">
        <v>0</v>
      </c>
      <c r="K16" s="59">
        <v>0</v>
      </c>
      <c r="L16" s="59">
        <v>10000</v>
      </c>
      <c r="M16" s="59">
        <v>10000</v>
      </c>
      <c r="N16" s="59">
        <v>60252</v>
      </c>
      <c r="O16" s="59">
        <v>1115589</v>
      </c>
      <c r="P16" s="59">
        <v>216410</v>
      </c>
      <c r="Q16" s="59">
        <v>1392251</v>
      </c>
      <c r="R16" s="59">
        <v>0</v>
      </c>
      <c r="S16" s="59">
        <v>0</v>
      </c>
      <c r="T16" s="59">
        <v>0</v>
      </c>
      <c r="U16" s="59">
        <v>0</v>
      </c>
      <c r="V16" s="59">
        <v>1447802</v>
      </c>
      <c r="W16" s="59">
        <v>2259478</v>
      </c>
      <c r="X16" s="59">
        <v>-811676</v>
      </c>
      <c r="Y16" s="60">
        <v>-35.92</v>
      </c>
      <c r="Z16" s="61">
        <v>2259478</v>
      </c>
    </row>
    <row r="17" spans="1:26" ht="12.75">
      <c r="A17" s="57" t="s">
        <v>40</v>
      </c>
      <c r="B17" s="18">
        <v>2079808139</v>
      </c>
      <c r="C17" s="18">
        <v>0</v>
      </c>
      <c r="D17" s="58">
        <v>1574088437</v>
      </c>
      <c r="E17" s="59">
        <v>1862760882</v>
      </c>
      <c r="F17" s="59">
        <v>-926770</v>
      </c>
      <c r="G17" s="59">
        <v>33770250</v>
      </c>
      <c r="H17" s="59">
        <v>36954029</v>
      </c>
      <c r="I17" s="59">
        <v>69797509</v>
      </c>
      <c r="J17" s="59">
        <v>61325640</v>
      </c>
      <c r="K17" s="59">
        <v>41521101</v>
      </c>
      <c r="L17" s="59">
        <v>54442614</v>
      </c>
      <c r="M17" s="59">
        <v>157289355</v>
      </c>
      <c r="N17" s="59">
        <v>55379380</v>
      </c>
      <c r="O17" s="59">
        <v>30283015</v>
      </c>
      <c r="P17" s="59">
        <v>40977455</v>
      </c>
      <c r="Q17" s="59">
        <v>126639850</v>
      </c>
      <c r="R17" s="59">
        <v>35725724</v>
      </c>
      <c r="S17" s="59">
        <v>27684253</v>
      </c>
      <c r="T17" s="59">
        <v>225864818</v>
      </c>
      <c r="U17" s="59">
        <v>289274795</v>
      </c>
      <c r="V17" s="59">
        <v>643001509</v>
      </c>
      <c r="W17" s="59">
        <v>1862760882</v>
      </c>
      <c r="X17" s="59">
        <v>-1219759373</v>
      </c>
      <c r="Y17" s="60">
        <v>-65.48</v>
      </c>
      <c r="Z17" s="61">
        <v>1862760882</v>
      </c>
    </row>
    <row r="18" spans="1:26" ht="12.75">
      <c r="A18" s="68" t="s">
        <v>41</v>
      </c>
      <c r="B18" s="69">
        <f>SUM(B11:B17)</f>
        <v>6469133157</v>
      </c>
      <c r="C18" s="69">
        <f>SUM(C11:C17)</f>
        <v>0</v>
      </c>
      <c r="D18" s="70">
        <f aca="true" t="shared" si="1" ref="D18:Z18">SUM(D11:D17)</f>
        <v>5717909834</v>
      </c>
      <c r="E18" s="71">
        <f t="shared" si="1"/>
        <v>5819214552</v>
      </c>
      <c r="F18" s="71">
        <f t="shared" si="1"/>
        <v>97531434</v>
      </c>
      <c r="G18" s="71">
        <f t="shared" si="1"/>
        <v>136285159</v>
      </c>
      <c r="H18" s="71">
        <f t="shared" si="1"/>
        <v>874438363</v>
      </c>
      <c r="I18" s="71">
        <f t="shared" si="1"/>
        <v>1108254956</v>
      </c>
      <c r="J18" s="71">
        <f t="shared" si="1"/>
        <v>364428595</v>
      </c>
      <c r="K18" s="71">
        <f t="shared" si="1"/>
        <v>433114398</v>
      </c>
      <c r="L18" s="71">
        <f t="shared" si="1"/>
        <v>508067433</v>
      </c>
      <c r="M18" s="71">
        <f t="shared" si="1"/>
        <v>1305610426</v>
      </c>
      <c r="N18" s="71">
        <f t="shared" si="1"/>
        <v>492272347</v>
      </c>
      <c r="O18" s="71">
        <f t="shared" si="1"/>
        <v>379044717</v>
      </c>
      <c r="P18" s="71">
        <f t="shared" si="1"/>
        <v>235008419</v>
      </c>
      <c r="Q18" s="71">
        <f t="shared" si="1"/>
        <v>1106325483</v>
      </c>
      <c r="R18" s="71">
        <f t="shared" si="1"/>
        <v>253957191</v>
      </c>
      <c r="S18" s="71">
        <f t="shared" si="1"/>
        <v>126048001</v>
      </c>
      <c r="T18" s="71">
        <f t="shared" si="1"/>
        <v>672372521</v>
      </c>
      <c r="U18" s="71">
        <f t="shared" si="1"/>
        <v>1052377713</v>
      </c>
      <c r="V18" s="71">
        <f t="shared" si="1"/>
        <v>4572568578</v>
      </c>
      <c r="W18" s="71">
        <f t="shared" si="1"/>
        <v>5819214552</v>
      </c>
      <c r="X18" s="71">
        <f t="shared" si="1"/>
        <v>-1246645974</v>
      </c>
      <c r="Y18" s="66">
        <f>+IF(W18&lt;&gt;0,(X18/W18)*100,0)</f>
        <v>-21.422925084821653</v>
      </c>
      <c r="Z18" s="72">
        <f t="shared" si="1"/>
        <v>5819214552</v>
      </c>
    </row>
    <row r="19" spans="1:26" ht="12.75">
      <c r="A19" s="68" t="s">
        <v>42</v>
      </c>
      <c r="B19" s="73">
        <f>+B10-B18</f>
        <v>-799462307</v>
      </c>
      <c r="C19" s="73">
        <f>+C10-C18</f>
        <v>0</v>
      </c>
      <c r="D19" s="74">
        <f aca="true" t="shared" si="2" ref="D19:Z19">+D10-D18</f>
        <v>55687828</v>
      </c>
      <c r="E19" s="75">
        <f t="shared" si="2"/>
        <v>106392578</v>
      </c>
      <c r="F19" s="75">
        <f t="shared" si="2"/>
        <v>651658658</v>
      </c>
      <c r="G19" s="75">
        <f t="shared" si="2"/>
        <v>386362212</v>
      </c>
      <c r="H19" s="75">
        <f t="shared" si="2"/>
        <v>-381394774</v>
      </c>
      <c r="I19" s="75">
        <f t="shared" si="2"/>
        <v>656626096</v>
      </c>
      <c r="J19" s="75">
        <f t="shared" si="2"/>
        <v>51214176</v>
      </c>
      <c r="K19" s="75">
        <f t="shared" si="2"/>
        <v>-32861244</v>
      </c>
      <c r="L19" s="75">
        <f t="shared" si="2"/>
        <v>165064786</v>
      </c>
      <c r="M19" s="75">
        <f t="shared" si="2"/>
        <v>183417718</v>
      </c>
      <c r="N19" s="75">
        <f t="shared" si="2"/>
        <v>-83579772</v>
      </c>
      <c r="O19" s="75">
        <f t="shared" si="2"/>
        <v>44726696</v>
      </c>
      <c r="P19" s="75">
        <f t="shared" si="2"/>
        <v>361415280</v>
      </c>
      <c r="Q19" s="75">
        <f t="shared" si="2"/>
        <v>322562204</v>
      </c>
      <c r="R19" s="75">
        <f t="shared" si="2"/>
        <v>177990833</v>
      </c>
      <c r="S19" s="75">
        <f t="shared" si="2"/>
        <v>208214024</v>
      </c>
      <c r="T19" s="75">
        <f t="shared" si="2"/>
        <v>-256024898</v>
      </c>
      <c r="U19" s="75">
        <f t="shared" si="2"/>
        <v>130179959</v>
      </c>
      <c r="V19" s="75">
        <f t="shared" si="2"/>
        <v>1292785977</v>
      </c>
      <c r="W19" s="75">
        <f>IF(E10=E18,0,W10-W18)</f>
        <v>106392578</v>
      </c>
      <c r="X19" s="75">
        <f t="shared" si="2"/>
        <v>1186393399</v>
      </c>
      <c r="Y19" s="76">
        <f>+IF(W19&lt;&gt;0,(X19/W19)*100,0)</f>
        <v>1115.1091751907732</v>
      </c>
      <c r="Z19" s="77">
        <f t="shared" si="2"/>
        <v>106392578</v>
      </c>
    </row>
    <row r="20" spans="1:26" ht="20.25">
      <c r="A20" s="78" t="s">
        <v>43</v>
      </c>
      <c r="B20" s="79">
        <v>159624453</v>
      </c>
      <c r="C20" s="79">
        <v>0</v>
      </c>
      <c r="D20" s="80">
        <v>214705000</v>
      </c>
      <c r="E20" s="81">
        <v>226968531</v>
      </c>
      <c r="F20" s="81">
        <v>0</v>
      </c>
      <c r="G20" s="81">
        <v>0</v>
      </c>
      <c r="H20" s="81">
        <v>0</v>
      </c>
      <c r="I20" s="81">
        <v>0</v>
      </c>
      <c r="J20" s="81">
        <v>1163112</v>
      </c>
      <c r="K20" s="81">
        <v>439543</v>
      </c>
      <c r="L20" s="81">
        <v>3300144</v>
      </c>
      <c r="M20" s="81">
        <v>4902799</v>
      </c>
      <c r="N20" s="81">
        <v>1739858</v>
      </c>
      <c r="O20" s="81">
        <v>1045827</v>
      </c>
      <c r="P20" s="81">
        <v>394786</v>
      </c>
      <c r="Q20" s="81">
        <v>3180471</v>
      </c>
      <c r="R20" s="81">
        <v>0</v>
      </c>
      <c r="S20" s="81">
        <v>5118742</v>
      </c>
      <c r="T20" s="81">
        <v>3049204</v>
      </c>
      <c r="U20" s="81">
        <v>8167946</v>
      </c>
      <c r="V20" s="81">
        <v>16251216</v>
      </c>
      <c r="W20" s="81">
        <v>226968531</v>
      </c>
      <c r="X20" s="81">
        <v>-210717315</v>
      </c>
      <c r="Y20" s="82">
        <v>-92.84</v>
      </c>
      <c r="Z20" s="83">
        <v>226968531</v>
      </c>
    </row>
    <row r="21" spans="1:26" ht="41.25">
      <c r="A21" s="84" t="s">
        <v>95</v>
      </c>
      <c r="B21" s="85">
        <v>16035321</v>
      </c>
      <c r="C21" s="85">
        <v>0</v>
      </c>
      <c r="D21" s="86">
        <v>1691822</v>
      </c>
      <c r="E21" s="87">
        <v>2087072</v>
      </c>
      <c r="F21" s="87">
        <v>1845600</v>
      </c>
      <c r="G21" s="87">
        <v>0</v>
      </c>
      <c r="H21" s="87">
        <v>713</v>
      </c>
      <c r="I21" s="87">
        <v>1846313</v>
      </c>
      <c r="J21" s="87">
        <v>0</v>
      </c>
      <c r="K21" s="87">
        <v>361284</v>
      </c>
      <c r="L21" s="87">
        <v>55960</v>
      </c>
      <c r="M21" s="87">
        <v>417244</v>
      </c>
      <c r="N21" s="87">
        <v>84968</v>
      </c>
      <c r="O21" s="87">
        <v>35775</v>
      </c>
      <c r="P21" s="87">
        <v>36037</v>
      </c>
      <c r="Q21" s="87">
        <v>156780</v>
      </c>
      <c r="R21" s="87">
        <v>0</v>
      </c>
      <c r="S21" s="87">
        <v>23521</v>
      </c>
      <c r="T21" s="87">
        <v>667443</v>
      </c>
      <c r="U21" s="87">
        <v>690964</v>
      </c>
      <c r="V21" s="87">
        <v>3111301</v>
      </c>
      <c r="W21" s="87">
        <v>2087072</v>
      </c>
      <c r="X21" s="87">
        <v>1024229</v>
      </c>
      <c r="Y21" s="88">
        <v>49.07</v>
      </c>
      <c r="Z21" s="89">
        <v>2087072</v>
      </c>
    </row>
    <row r="22" spans="1:26" ht="12.75">
      <c r="A22" s="90" t="s">
        <v>96</v>
      </c>
      <c r="B22" s="91">
        <f>SUM(B19:B21)</f>
        <v>-623802533</v>
      </c>
      <c r="C22" s="91">
        <f>SUM(C19:C21)</f>
        <v>0</v>
      </c>
      <c r="D22" s="92">
        <f aca="true" t="shared" si="3" ref="D22:Z22">SUM(D19:D21)</f>
        <v>272084650</v>
      </c>
      <c r="E22" s="93">
        <f t="shared" si="3"/>
        <v>335448181</v>
      </c>
      <c r="F22" s="93">
        <f t="shared" si="3"/>
        <v>653504258</v>
      </c>
      <c r="G22" s="93">
        <f t="shared" si="3"/>
        <v>386362212</v>
      </c>
      <c r="H22" s="93">
        <f t="shared" si="3"/>
        <v>-381394061</v>
      </c>
      <c r="I22" s="93">
        <f t="shared" si="3"/>
        <v>658472409</v>
      </c>
      <c r="J22" s="93">
        <f t="shared" si="3"/>
        <v>52377288</v>
      </c>
      <c r="K22" s="93">
        <f t="shared" si="3"/>
        <v>-32060417</v>
      </c>
      <c r="L22" s="93">
        <f t="shared" si="3"/>
        <v>168420890</v>
      </c>
      <c r="M22" s="93">
        <f t="shared" si="3"/>
        <v>188737761</v>
      </c>
      <c r="N22" s="93">
        <f t="shared" si="3"/>
        <v>-81754946</v>
      </c>
      <c r="O22" s="93">
        <f t="shared" si="3"/>
        <v>45808298</v>
      </c>
      <c r="P22" s="93">
        <f t="shared" si="3"/>
        <v>361846103</v>
      </c>
      <c r="Q22" s="93">
        <f t="shared" si="3"/>
        <v>325899455</v>
      </c>
      <c r="R22" s="93">
        <f t="shared" si="3"/>
        <v>177990833</v>
      </c>
      <c r="S22" s="93">
        <f t="shared" si="3"/>
        <v>213356287</v>
      </c>
      <c r="T22" s="93">
        <f t="shared" si="3"/>
        <v>-252308251</v>
      </c>
      <c r="U22" s="93">
        <f t="shared" si="3"/>
        <v>139038869</v>
      </c>
      <c r="V22" s="93">
        <f t="shared" si="3"/>
        <v>1312148494</v>
      </c>
      <c r="W22" s="93">
        <f t="shared" si="3"/>
        <v>335448181</v>
      </c>
      <c r="X22" s="93">
        <f t="shared" si="3"/>
        <v>976700313</v>
      </c>
      <c r="Y22" s="94">
        <f>+IF(W22&lt;&gt;0,(X22/W22)*100,0)</f>
        <v>291.16279900173316</v>
      </c>
      <c r="Z22" s="95">
        <f t="shared" si="3"/>
        <v>335448181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-623802533</v>
      </c>
      <c r="C24" s="73">
        <f>SUM(C22:C23)</f>
        <v>0</v>
      </c>
      <c r="D24" s="74">
        <f aca="true" t="shared" si="4" ref="D24:Z24">SUM(D22:D23)</f>
        <v>272084650</v>
      </c>
      <c r="E24" s="75">
        <f t="shared" si="4"/>
        <v>335448181</v>
      </c>
      <c r="F24" s="75">
        <f t="shared" si="4"/>
        <v>653504258</v>
      </c>
      <c r="G24" s="75">
        <f t="shared" si="4"/>
        <v>386362212</v>
      </c>
      <c r="H24" s="75">
        <f t="shared" si="4"/>
        <v>-381394061</v>
      </c>
      <c r="I24" s="75">
        <f t="shared" si="4"/>
        <v>658472409</v>
      </c>
      <c r="J24" s="75">
        <f t="shared" si="4"/>
        <v>52377288</v>
      </c>
      <c r="K24" s="75">
        <f t="shared" si="4"/>
        <v>-32060417</v>
      </c>
      <c r="L24" s="75">
        <f t="shared" si="4"/>
        <v>168420890</v>
      </c>
      <c r="M24" s="75">
        <f t="shared" si="4"/>
        <v>188737761</v>
      </c>
      <c r="N24" s="75">
        <f t="shared" si="4"/>
        <v>-81754946</v>
      </c>
      <c r="O24" s="75">
        <f t="shared" si="4"/>
        <v>45808298</v>
      </c>
      <c r="P24" s="75">
        <f t="shared" si="4"/>
        <v>361846103</v>
      </c>
      <c r="Q24" s="75">
        <f t="shared" si="4"/>
        <v>325899455</v>
      </c>
      <c r="R24" s="75">
        <f t="shared" si="4"/>
        <v>177990833</v>
      </c>
      <c r="S24" s="75">
        <f t="shared" si="4"/>
        <v>213356287</v>
      </c>
      <c r="T24" s="75">
        <f t="shared" si="4"/>
        <v>-252308251</v>
      </c>
      <c r="U24" s="75">
        <f t="shared" si="4"/>
        <v>139038869</v>
      </c>
      <c r="V24" s="75">
        <f t="shared" si="4"/>
        <v>1312148494</v>
      </c>
      <c r="W24" s="75">
        <f t="shared" si="4"/>
        <v>335448181</v>
      </c>
      <c r="X24" s="75">
        <f t="shared" si="4"/>
        <v>976700313</v>
      </c>
      <c r="Y24" s="76">
        <f>+IF(W24&lt;&gt;0,(X24/W24)*100,0)</f>
        <v>291.16279900173316</v>
      </c>
      <c r="Z24" s="77">
        <f t="shared" si="4"/>
        <v>335448181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245953396</v>
      </c>
      <c r="C27" s="21">
        <v>0</v>
      </c>
      <c r="D27" s="103">
        <v>471566000</v>
      </c>
      <c r="E27" s="104">
        <v>335448181</v>
      </c>
      <c r="F27" s="104">
        <v>0</v>
      </c>
      <c r="G27" s="104">
        <v>-19702</v>
      </c>
      <c r="H27" s="104">
        <v>0</v>
      </c>
      <c r="I27" s="104">
        <v>-19702</v>
      </c>
      <c r="J27" s="104">
        <v>1468700</v>
      </c>
      <c r="K27" s="104">
        <v>15813923</v>
      </c>
      <c r="L27" s="104">
        <v>5539464</v>
      </c>
      <c r="M27" s="104">
        <v>22822087</v>
      </c>
      <c r="N27" s="104">
        <v>1305821</v>
      </c>
      <c r="O27" s="104">
        <v>2019110</v>
      </c>
      <c r="P27" s="104">
        <v>-242888</v>
      </c>
      <c r="Q27" s="104">
        <v>3082043</v>
      </c>
      <c r="R27" s="104">
        <v>0</v>
      </c>
      <c r="S27" s="104">
        <v>9930851</v>
      </c>
      <c r="T27" s="104">
        <v>64440565</v>
      </c>
      <c r="U27" s="104">
        <v>74371416</v>
      </c>
      <c r="V27" s="104">
        <v>100255844</v>
      </c>
      <c r="W27" s="104">
        <v>335448181</v>
      </c>
      <c r="X27" s="104">
        <v>-235192337</v>
      </c>
      <c r="Y27" s="105">
        <v>-70.11</v>
      </c>
      <c r="Z27" s="106">
        <v>335448181</v>
      </c>
    </row>
    <row r="28" spans="1:26" ht="12.75">
      <c r="A28" s="107" t="s">
        <v>47</v>
      </c>
      <c r="B28" s="18">
        <v>190495683</v>
      </c>
      <c r="C28" s="18">
        <v>0</v>
      </c>
      <c r="D28" s="58">
        <v>231764858</v>
      </c>
      <c r="E28" s="59">
        <v>202848181</v>
      </c>
      <c r="F28" s="59">
        <v>0</v>
      </c>
      <c r="G28" s="59">
        <v>0</v>
      </c>
      <c r="H28" s="59">
        <v>0</v>
      </c>
      <c r="I28" s="59">
        <v>0</v>
      </c>
      <c r="J28" s="59">
        <v>1475289</v>
      </c>
      <c r="K28" s="59">
        <v>248322</v>
      </c>
      <c r="L28" s="59">
        <v>592956</v>
      </c>
      <c r="M28" s="59">
        <v>2316567</v>
      </c>
      <c r="N28" s="59">
        <v>332141</v>
      </c>
      <c r="O28" s="59">
        <v>743797</v>
      </c>
      <c r="P28" s="59">
        <v>0</v>
      </c>
      <c r="Q28" s="59">
        <v>1075938</v>
      </c>
      <c r="R28" s="59">
        <v>0</v>
      </c>
      <c r="S28" s="59">
        <v>0</v>
      </c>
      <c r="T28" s="59">
        <v>7369379</v>
      </c>
      <c r="U28" s="59">
        <v>7369379</v>
      </c>
      <c r="V28" s="59">
        <v>10761884</v>
      </c>
      <c r="W28" s="59">
        <v>202848181</v>
      </c>
      <c r="X28" s="59">
        <v>-192086297</v>
      </c>
      <c r="Y28" s="60">
        <v>-94.69</v>
      </c>
      <c r="Z28" s="61">
        <v>202848181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159801142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1275313</v>
      </c>
      <c r="P30" s="59">
        <v>0</v>
      </c>
      <c r="Q30" s="59">
        <v>1275313</v>
      </c>
      <c r="R30" s="59">
        <v>0</v>
      </c>
      <c r="S30" s="59">
        <v>0</v>
      </c>
      <c r="T30" s="59">
        <v>0</v>
      </c>
      <c r="U30" s="59">
        <v>0</v>
      </c>
      <c r="V30" s="59">
        <v>1275313</v>
      </c>
      <c r="W30" s="59">
        <v>0</v>
      </c>
      <c r="X30" s="59">
        <v>1275313</v>
      </c>
      <c r="Y30" s="60">
        <v>0</v>
      </c>
      <c r="Z30" s="61">
        <v>0</v>
      </c>
    </row>
    <row r="31" spans="1:26" ht="12.75">
      <c r="A31" s="57" t="s">
        <v>49</v>
      </c>
      <c r="B31" s="18">
        <v>55457713</v>
      </c>
      <c r="C31" s="18">
        <v>0</v>
      </c>
      <c r="D31" s="58">
        <v>80000000</v>
      </c>
      <c r="E31" s="59">
        <v>132600000</v>
      </c>
      <c r="F31" s="59">
        <v>0</v>
      </c>
      <c r="G31" s="59">
        <v>-19702</v>
      </c>
      <c r="H31" s="59">
        <v>0</v>
      </c>
      <c r="I31" s="59">
        <v>-19702</v>
      </c>
      <c r="J31" s="59">
        <v>-6589</v>
      </c>
      <c r="K31" s="59">
        <v>15565601</v>
      </c>
      <c r="L31" s="59">
        <v>4946508</v>
      </c>
      <c r="M31" s="59">
        <v>20505520</v>
      </c>
      <c r="N31" s="59">
        <v>973680</v>
      </c>
      <c r="O31" s="59">
        <v>0</v>
      </c>
      <c r="P31" s="59">
        <v>-242888</v>
      </c>
      <c r="Q31" s="59">
        <v>730792</v>
      </c>
      <c r="R31" s="59">
        <v>0</v>
      </c>
      <c r="S31" s="59">
        <v>9930851</v>
      </c>
      <c r="T31" s="59">
        <v>57071186</v>
      </c>
      <c r="U31" s="59">
        <v>67002037</v>
      </c>
      <c r="V31" s="59">
        <v>88218647</v>
      </c>
      <c r="W31" s="59">
        <v>132600000</v>
      </c>
      <c r="X31" s="59">
        <v>-44381353</v>
      </c>
      <c r="Y31" s="60">
        <v>-33.47</v>
      </c>
      <c r="Z31" s="61">
        <v>132600000</v>
      </c>
    </row>
    <row r="32" spans="1:26" ht="12.75">
      <c r="A32" s="68" t="s">
        <v>50</v>
      </c>
      <c r="B32" s="21">
        <f>SUM(B28:B31)</f>
        <v>245953396</v>
      </c>
      <c r="C32" s="21">
        <f>SUM(C28:C31)</f>
        <v>0</v>
      </c>
      <c r="D32" s="103">
        <f aca="true" t="shared" si="5" ref="D32:Z32">SUM(D28:D31)</f>
        <v>471566000</v>
      </c>
      <c r="E32" s="104">
        <f t="shared" si="5"/>
        <v>335448181</v>
      </c>
      <c r="F32" s="104">
        <f t="shared" si="5"/>
        <v>0</v>
      </c>
      <c r="G32" s="104">
        <f t="shared" si="5"/>
        <v>-19702</v>
      </c>
      <c r="H32" s="104">
        <f t="shared" si="5"/>
        <v>0</v>
      </c>
      <c r="I32" s="104">
        <f t="shared" si="5"/>
        <v>-19702</v>
      </c>
      <c r="J32" s="104">
        <f t="shared" si="5"/>
        <v>1468700</v>
      </c>
      <c r="K32" s="104">
        <f t="shared" si="5"/>
        <v>15813923</v>
      </c>
      <c r="L32" s="104">
        <f t="shared" si="5"/>
        <v>5539464</v>
      </c>
      <c r="M32" s="104">
        <f t="shared" si="5"/>
        <v>22822087</v>
      </c>
      <c r="N32" s="104">
        <f t="shared" si="5"/>
        <v>1305821</v>
      </c>
      <c r="O32" s="104">
        <f t="shared" si="5"/>
        <v>2019110</v>
      </c>
      <c r="P32" s="104">
        <f t="shared" si="5"/>
        <v>-242888</v>
      </c>
      <c r="Q32" s="104">
        <f t="shared" si="5"/>
        <v>3082043</v>
      </c>
      <c r="R32" s="104">
        <f t="shared" si="5"/>
        <v>0</v>
      </c>
      <c r="S32" s="104">
        <f t="shared" si="5"/>
        <v>9930851</v>
      </c>
      <c r="T32" s="104">
        <f t="shared" si="5"/>
        <v>64440565</v>
      </c>
      <c r="U32" s="104">
        <f t="shared" si="5"/>
        <v>74371416</v>
      </c>
      <c r="V32" s="104">
        <f t="shared" si="5"/>
        <v>100255844</v>
      </c>
      <c r="W32" s="104">
        <f t="shared" si="5"/>
        <v>335448181</v>
      </c>
      <c r="X32" s="104">
        <f t="shared" si="5"/>
        <v>-235192337</v>
      </c>
      <c r="Y32" s="105">
        <f>+IF(W32&lt;&gt;0,(X32/W32)*100,0)</f>
        <v>-70.11286700046229</v>
      </c>
      <c r="Z32" s="106">
        <f t="shared" si="5"/>
        <v>335448181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403094620</v>
      </c>
      <c r="C35" s="18">
        <v>0</v>
      </c>
      <c r="D35" s="58">
        <v>966520605</v>
      </c>
      <c r="E35" s="59">
        <v>2290060648</v>
      </c>
      <c r="F35" s="59">
        <v>2912985712</v>
      </c>
      <c r="G35" s="59">
        <v>-1071888267</v>
      </c>
      <c r="H35" s="59">
        <v>105482804</v>
      </c>
      <c r="I35" s="59">
        <v>1946580249</v>
      </c>
      <c r="J35" s="59">
        <v>55594436</v>
      </c>
      <c r="K35" s="59">
        <v>183042833</v>
      </c>
      <c r="L35" s="59">
        <v>210972680</v>
      </c>
      <c r="M35" s="59">
        <v>449609949</v>
      </c>
      <c r="N35" s="59">
        <v>26233506</v>
      </c>
      <c r="O35" s="59">
        <v>156586624</v>
      </c>
      <c r="P35" s="59">
        <v>368162236</v>
      </c>
      <c r="Q35" s="59">
        <v>550982366</v>
      </c>
      <c r="R35" s="59">
        <v>141685631</v>
      </c>
      <c r="S35" s="59">
        <v>229220884</v>
      </c>
      <c r="T35" s="59">
        <v>13318770</v>
      </c>
      <c r="U35" s="59">
        <v>384225285</v>
      </c>
      <c r="V35" s="59">
        <v>3331397849</v>
      </c>
      <c r="W35" s="59">
        <v>2290060648</v>
      </c>
      <c r="X35" s="59">
        <v>1041337201</v>
      </c>
      <c r="Y35" s="60">
        <v>45.47</v>
      </c>
      <c r="Z35" s="61">
        <v>2290060648</v>
      </c>
    </row>
    <row r="36" spans="1:26" ht="12.75">
      <c r="A36" s="57" t="s">
        <v>53</v>
      </c>
      <c r="B36" s="18">
        <v>92062090</v>
      </c>
      <c r="C36" s="18">
        <v>0</v>
      </c>
      <c r="D36" s="58">
        <v>10872048830</v>
      </c>
      <c r="E36" s="59">
        <v>11674322023</v>
      </c>
      <c r="F36" s="59">
        <v>11385262858</v>
      </c>
      <c r="G36" s="59">
        <v>-46408702</v>
      </c>
      <c r="H36" s="59">
        <v>-103718731</v>
      </c>
      <c r="I36" s="59">
        <v>11235135425</v>
      </c>
      <c r="J36" s="59">
        <v>1468700</v>
      </c>
      <c r="K36" s="59">
        <v>15813923</v>
      </c>
      <c r="L36" s="59">
        <v>-98179267</v>
      </c>
      <c r="M36" s="59">
        <v>-80896644</v>
      </c>
      <c r="N36" s="59">
        <v>1305821</v>
      </c>
      <c r="O36" s="59">
        <v>2019110</v>
      </c>
      <c r="P36" s="59">
        <v>-242888</v>
      </c>
      <c r="Q36" s="59">
        <v>3082043</v>
      </c>
      <c r="R36" s="59">
        <v>0</v>
      </c>
      <c r="S36" s="59">
        <v>9930851</v>
      </c>
      <c r="T36" s="59">
        <v>-82199335</v>
      </c>
      <c r="U36" s="59">
        <v>-72268484</v>
      </c>
      <c r="V36" s="59">
        <v>11085052340</v>
      </c>
      <c r="W36" s="59">
        <v>11674322023</v>
      </c>
      <c r="X36" s="59">
        <v>-589269683</v>
      </c>
      <c r="Y36" s="60">
        <v>-5.05</v>
      </c>
      <c r="Z36" s="61">
        <v>11674322023</v>
      </c>
    </row>
    <row r="37" spans="1:26" ht="12.75">
      <c r="A37" s="57" t="s">
        <v>54</v>
      </c>
      <c r="B37" s="18">
        <v>920268754</v>
      </c>
      <c r="C37" s="18">
        <v>0</v>
      </c>
      <c r="D37" s="58">
        <v>1201687495</v>
      </c>
      <c r="E37" s="59">
        <v>2860362975</v>
      </c>
      <c r="F37" s="59">
        <v>2610763369</v>
      </c>
      <c r="G37" s="59">
        <v>568773422</v>
      </c>
      <c r="H37" s="59">
        <v>385588350</v>
      </c>
      <c r="I37" s="59">
        <v>3565125141</v>
      </c>
      <c r="J37" s="59">
        <v>9031581</v>
      </c>
      <c r="K37" s="59">
        <v>231875204</v>
      </c>
      <c r="L37" s="59">
        <v>-55239232</v>
      </c>
      <c r="M37" s="59">
        <v>185667553</v>
      </c>
      <c r="N37" s="59">
        <v>109919628</v>
      </c>
      <c r="O37" s="59">
        <v>119463312</v>
      </c>
      <c r="P37" s="59">
        <v>11129493</v>
      </c>
      <c r="Q37" s="59">
        <v>240512433</v>
      </c>
      <c r="R37" s="59">
        <v>-36305222</v>
      </c>
      <c r="S37" s="59">
        <v>28711897</v>
      </c>
      <c r="T37" s="59">
        <v>193472054</v>
      </c>
      <c r="U37" s="59">
        <v>185878729</v>
      </c>
      <c r="V37" s="59">
        <v>4177183856</v>
      </c>
      <c r="W37" s="59">
        <v>2860362975</v>
      </c>
      <c r="X37" s="59">
        <v>1316820881</v>
      </c>
      <c r="Y37" s="60">
        <v>46.04</v>
      </c>
      <c r="Z37" s="61">
        <v>2860362975</v>
      </c>
    </row>
    <row r="38" spans="1:26" ht="12.75">
      <c r="A38" s="57" t="s">
        <v>55</v>
      </c>
      <c r="B38" s="18">
        <v>-3250380</v>
      </c>
      <c r="C38" s="18">
        <v>0</v>
      </c>
      <c r="D38" s="58">
        <v>389042010</v>
      </c>
      <c r="E38" s="59">
        <v>216061898</v>
      </c>
      <c r="F38" s="59">
        <v>358972698</v>
      </c>
      <c r="G38" s="59">
        <v>2807660</v>
      </c>
      <c r="H38" s="59">
        <v>-1303347</v>
      </c>
      <c r="I38" s="59">
        <v>360477011</v>
      </c>
      <c r="J38" s="59">
        <v>-660173</v>
      </c>
      <c r="K38" s="59">
        <v>0</v>
      </c>
      <c r="L38" s="59">
        <v>0</v>
      </c>
      <c r="M38" s="59">
        <v>-660173</v>
      </c>
      <c r="N38" s="59">
        <v>-378086</v>
      </c>
      <c r="O38" s="59">
        <v>-6511105</v>
      </c>
      <c r="P38" s="59">
        <v>-5041282</v>
      </c>
      <c r="Q38" s="59">
        <v>-11930473</v>
      </c>
      <c r="R38" s="59">
        <v>0</v>
      </c>
      <c r="S38" s="59">
        <v>-2576486</v>
      </c>
      <c r="T38" s="59">
        <v>-2464147</v>
      </c>
      <c r="U38" s="59">
        <v>-5040633</v>
      </c>
      <c r="V38" s="59">
        <v>342845732</v>
      </c>
      <c r="W38" s="59">
        <v>216061898</v>
      </c>
      <c r="X38" s="59">
        <v>126783834</v>
      </c>
      <c r="Y38" s="60">
        <v>58.68</v>
      </c>
      <c r="Z38" s="61">
        <v>216061898</v>
      </c>
    </row>
    <row r="39" spans="1:26" ht="12.75">
      <c r="A39" s="57" t="s">
        <v>56</v>
      </c>
      <c r="B39" s="18">
        <v>1441801102</v>
      </c>
      <c r="C39" s="18">
        <v>0</v>
      </c>
      <c r="D39" s="58">
        <v>9975755280</v>
      </c>
      <c r="E39" s="59">
        <v>10552509617</v>
      </c>
      <c r="F39" s="59">
        <v>11328512508</v>
      </c>
      <c r="G39" s="59">
        <v>-1689878063</v>
      </c>
      <c r="H39" s="59">
        <v>-382520941</v>
      </c>
      <c r="I39" s="59">
        <v>9256113504</v>
      </c>
      <c r="J39" s="59">
        <v>48691719</v>
      </c>
      <c r="K39" s="59">
        <v>-33018449</v>
      </c>
      <c r="L39" s="59">
        <v>168032638</v>
      </c>
      <c r="M39" s="59">
        <v>183705908</v>
      </c>
      <c r="N39" s="59">
        <v>-82002209</v>
      </c>
      <c r="O39" s="59">
        <v>45653530</v>
      </c>
      <c r="P39" s="59">
        <v>361831134</v>
      </c>
      <c r="Q39" s="59">
        <v>325482455</v>
      </c>
      <c r="R39" s="59">
        <v>177990852</v>
      </c>
      <c r="S39" s="59">
        <v>213016325</v>
      </c>
      <c r="T39" s="59">
        <v>-259888465</v>
      </c>
      <c r="U39" s="59">
        <v>131118712</v>
      </c>
      <c r="V39" s="59">
        <v>9896420579</v>
      </c>
      <c r="W39" s="59">
        <v>10552509617</v>
      </c>
      <c r="X39" s="59">
        <v>-656089038</v>
      </c>
      <c r="Y39" s="60">
        <v>-6.22</v>
      </c>
      <c r="Z39" s="61">
        <v>10552509617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-4744390992</v>
      </c>
      <c r="C42" s="18">
        <v>0</v>
      </c>
      <c r="D42" s="58">
        <v>-4340487843</v>
      </c>
      <c r="E42" s="59">
        <v>-4156852286</v>
      </c>
      <c r="F42" s="59">
        <v>-97531434</v>
      </c>
      <c r="G42" s="59">
        <v>-133843995</v>
      </c>
      <c r="H42" s="59">
        <v>-773115239</v>
      </c>
      <c r="I42" s="59">
        <v>-1004490668</v>
      </c>
      <c r="J42" s="59">
        <v>-364428595</v>
      </c>
      <c r="K42" s="59">
        <v>-433114398</v>
      </c>
      <c r="L42" s="59">
        <v>-404338696</v>
      </c>
      <c r="M42" s="59">
        <v>-1201881689</v>
      </c>
      <c r="N42" s="59">
        <v>-492212095</v>
      </c>
      <c r="O42" s="59">
        <v>-377929128</v>
      </c>
      <c r="P42" s="59">
        <v>-234792009</v>
      </c>
      <c r="Q42" s="59">
        <v>-1104933232</v>
      </c>
      <c r="R42" s="59">
        <v>-253957191</v>
      </c>
      <c r="S42" s="59">
        <v>-126048001</v>
      </c>
      <c r="T42" s="59">
        <v>-531545203</v>
      </c>
      <c r="U42" s="59">
        <v>-911550395</v>
      </c>
      <c r="V42" s="59">
        <v>-4222855984</v>
      </c>
      <c r="W42" s="59">
        <v>-4156852286</v>
      </c>
      <c r="X42" s="59">
        <v>-66003698</v>
      </c>
      <c r="Y42" s="60">
        <v>1.59</v>
      </c>
      <c r="Z42" s="61">
        <v>-4156852286</v>
      </c>
    </row>
    <row r="43" spans="1:26" ht="12.75">
      <c r="A43" s="57" t="s">
        <v>59</v>
      </c>
      <c r="B43" s="18">
        <v>16735</v>
      </c>
      <c r="C43" s="18">
        <v>0</v>
      </c>
      <c r="D43" s="58">
        <v>2184</v>
      </c>
      <c r="E43" s="59">
        <v>-21103</v>
      </c>
      <c r="F43" s="59">
        <v>-18919</v>
      </c>
      <c r="G43" s="59">
        <v>16735</v>
      </c>
      <c r="H43" s="59">
        <v>2184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-18919</v>
      </c>
      <c r="X43" s="59">
        <v>18919</v>
      </c>
      <c r="Y43" s="60">
        <v>-100</v>
      </c>
      <c r="Z43" s="61">
        <v>-21103</v>
      </c>
    </row>
    <row r="44" spans="1:26" ht="12.75">
      <c r="A44" s="57" t="s">
        <v>60</v>
      </c>
      <c r="B44" s="18">
        <v>-46927633</v>
      </c>
      <c r="C44" s="18">
        <v>0</v>
      </c>
      <c r="D44" s="58">
        <v>32594956</v>
      </c>
      <c r="E44" s="59">
        <v>13139799</v>
      </c>
      <c r="F44" s="59">
        <v>48097176</v>
      </c>
      <c r="G44" s="59">
        <v>-50806163</v>
      </c>
      <c r="H44" s="59">
        <v>2102298</v>
      </c>
      <c r="I44" s="59">
        <v>-606689</v>
      </c>
      <c r="J44" s="59">
        <v>-300000</v>
      </c>
      <c r="K44" s="59">
        <v>194297</v>
      </c>
      <c r="L44" s="59">
        <v>-87441</v>
      </c>
      <c r="M44" s="59">
        <v>-193144</v>
      </c>
      <c r="N44" s="59">
        <v>302791</v>
      </c>
      <c r="O44" s="59">
        <v>-394643</v>
      </c>
      <c r="P44" s="59">
        <v>1967825</v>
      </c>
      <c r="Q44" s="59">
        <v>1875973</v>
      </c>
      <c r="R44" s="59">
        <v>-215336</v>
      </c>
      <c r="S44" s="59">
        <v>31306</v>
      </c>
      <c r="T44" s="59">
        <v>12825</v>
      </c>
      <c r="U44" s="59">
        <v>-171205</v>
      </c>
      <c r="V44" s="59">
        <v>904935</v>
      </c>
      <c r="W44" s="59">
        <v>45734755</v>
      </c>
      <c r="X44" s="59">
        <v>-44829820</v>
      </c>
      <c r="Y44" s="60">
        <v>-98.02</v>
      </c>
      <c r="Z44" s="61">
        <v>13139799</v>
      </c>
    </row>
    <row r="45" spans="1:26" ht="12.75">
      <c r="A45" s="68" t="s">
        <v>61</v>
      </c>
      <c r="B45" s="21">
        <v>-4791301890</v>
      </c>
      <c r="C45" s="21">
        <v>0</v>
      </c>
      <c r="D45" s="103">
        <v>-3986340825</v>
      </c>
      <c r="E45" s="104">
        <v>-3928814653</v>
      </c>
      <c r="F45" s="104">
        <v>167099009</v>
      </c>
      <c r="G45" s="104">
        <f>+F45+G42+G43+G44+G83</f>
        <v>-16578205</v>
      </c>
      <c r="H45" s="104">
        <f>+G45+H42+H43+H44+H83</f>
        <v>-787588962</v>
      </c>
      <c r="I45" s="104">
        <f>+H45</f>
        <v>-787588962</v>
      </c>
      <c r="J45" s="104">
        <f>+H45+J42+J43+J44+J83</f>
        <v>-1152317557</v>
      </c>
      <c r="K45" s="104">
        <f>+J45+K42+K43+K44+K83</f>
        <v>-1585237658</v>
      </c>
      <c r="L45" s="104">
        <f>+K45+L42+L43+L44+L83</f>
        <v>-1989663795</v>
      </c>
      <c r="M45" s="104">
        <f>+L45</f>
        <v>-1989663795</v>
      </c>
      <c r="N45" s="104">
        <f>+L45+N42+N43+N44+N83</f>
        <v>-2481573099</v>
      </c>
      <c r="O45" s="104">
        <f>+N45+O42+O43+O44+O83</f>
        <v>-2859896870</v>
      </c>
      <c r="P45" s="104">
        <f>+O45+P42+P43+P44+P83</f>
        <v>-3092721054</v>
      </c>
      <c r="Q45" s="104">
        <f>+P45</f>
        <v>-3092721054</v>
      </c>
      <c r="R45" s="104">
        <f>+P45+R42+R43+R44+R83</f>
        <v>-3346893581</v>
      </c>
      <c r="S45" s="104">
        <f>+R45+S42+S43+S44+S83</f>
        <v>-3472910276</v>
      </c>
      <c r="T45" s="104">
        <f>+S45+T42+T43+T44+T83</f>
        <v>-4004442654</v>
      </c>
      <c r="U45" s="104">
        <f>+T45</f>
        <v>-4004442654</v>
      </c>
      <c r="V45" s="104">
        <f>+U45</f>
        <v>-4004442654</v>
      </c>
      <c r="W45" s="104">
        <f>+W83+W42+W43+W44</f>
        <v>-4093226541</v>
      </c>
      <c r="X45" s="104">
        <f>+V45-W45</f>
        <v>88783887</v>
      </c>
      <c r="Y45" s="105">
        <f>+IF(W45&lt;&gt;0,+(X45/W45)*100,0)</f>
        <v>-2.1690440563377553</v>
      </c>
      <c r="Z45" s="106">
        <v>-3928814653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98</v>
      </c>
      <c r="B47" s="119" t="s">
        <v>84</v>
      </c>
      <c r="C47" s="119"/>
      <c r="D47" s="120" t="s">
        <v>85</v>
      </c>
      <c r="E47" s="121" t="s">
        <v>86</v>
      </c>
      <c r="F47" s="122"/>
      <c r="G47" s="122"/>
      <c r="H47" s="122"/>
      <c r="I47" s="123" t="s">
        <v>87</v>
      </c>
      <c r="J47" s="122"/>
      <c r="K47" s="122"/>
      <c r="L47" s="122"/>
      <c r="M47" s="123" t="s">
        <v>88</v>
      </c>
      <c r="N47" s="124"/>
      <c r="O47" s="124"/>
      <c r="P47" s="124"/>
      <c r="Q47" s="123" t="s">
        <v>89</v>
      </c>
      <c r="R47" s="124"/>
      <c r="S47" s="124"/>
      <c r="T47" s="124"/>
      <c r="U47" s="123" t="s">
        <v>90</v>
      </c>
      <c r="V47" s="123" t="s">
        <v>91</v>
      </c>
      <c r="W47" s="123" t="s">
        <v>92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856165256</v>
      </c>
      <c r="C68" s="18">
        <v>0</v>
      </c>
      <c r="D68" s="19">
        <v>886129548</v>
      </c>
      <c r="E68" s="20">
        <v>886129548</v>
      </c>
      <c r="F68" s="20">
        <v>75008239</v>
      </c>
      <c r="G68" s="20">
        <v>74942154</v>
      </c>
      <c r="H68" s="20">
        <v>73978688</v>
      </c>
      <c r="I68" s="20">
        <v>223929081</v>
      </c>
      <c r="J68" s="20">
        <v>74895777</v>
      </c>
      <c r="K68" s="20">
        <v>71822383</v>
      </c>
      <c r="L68" s="20">
        <v>74599262</v>
      </c>
      <c r="M68" s="20">
        <v>221317422</v>
      </c>
      <c r="N68" s="20">
        <v>74401885</v>
      </c>
      <c r="O68" s="20">
        <v>75061025</v>
      </c>
      <c r="P68" s="20">
        <v>75251490</v>
      </c>
      <c r="Q68" s="20">
        <v>224714400</v>
      </c>
      <c r="R68" s="20">
        <v>75294732</v>
      </c>
      <c r="S68" s="20">
        <v>75528888</v>
      </c>
      <c r="T68" s="20">
        <v>75312402</v>
      </c>
      <c r="U68" s="20">
        <v>226136022</v>
      </c>
      <c r="V68" s="20">
        <v>896096925</v>
      </c>
      <c r="W68" s="20">
        <v>886129548</v>
      </c>
      <c r="X68" s="20">
        <v>0</v>
      </c>
      <c r="Y68" s="19">
        <v>0</v>
      </c>
      <c r="Z68" s="22">
        <v>886129548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2002611891</v>
      </c>
      <c r="C70" s="18">
        <v>0</v>
      </c>
      <c r="D70" s="19">
        <v>2171186887</v>
      </c>
      <c r="E70" s="20">
        <v>2321186887</v>
      </c>
      <c r="F70" s="20">
        <v>219550432</v>
      </c>
      <c r="G70" s="20">
        <v>278612225</v>
      </c>
      <c r="H70" s="20">
        <v>253821566</v>
      </c>
      <c r="I70" s="20">
        <v>751984223</v>
      </c>
      <c r="J70" s="20">
        <v>190380358</v>
      </c>
      <c r="K70" s="20">
        <v>182367823</v>
      </c>
      <c r="L70" s="20">
        <v>192262108</v>
      </c>
      <c r="M70" s="20">
        <v>565010289</v>
      </c>
      <c r="N70" s="20">
        <v>189773227</v>
      </c>
      <c r="O70" s="20">
        <v>196370591</v>
      </c>
      <c r="P70" s="20">
        <v>196898524</v>
      </c>
      <c r="Q70" s="20">
        <v>583042342</v>
      </c>
      <c r="R70" s="20">
        <v>200078019</v>
      </c>
      <c r="S70" s="20">
        <v>117753507</v>
      </c>
      <c r="T70" s="20">
        <v>184980074</v>
      </c>
      <c r="U70" s="20">
        <v>502811600</v>
      </c>
      <c r="V70" s="20">
        <v>2402848454</v>
      </c>
      <c r="W70" s="20">
        <v>2321186887</v>
      </c>
      <c r="X70" s="20">
        <v>0</v>
      </c>
      <c r="Y70" s="19">
        <v>0</v>
      </c>
      <c r="Z70" s="22">
        <v>2321186887</v>
      </c>
    </row>
    <row r="71" spans="1:26" ht="12.75" hidden="1">
      <c r="A71" s="38" t="s">
        <v>67</v>
      </c>
      <c r="B71" s="18">
        <v>1072259422</v>
      </c>
      <c r="C71" s="18">
        <v>0</v>
      </c>
      <c r="D71" s="19">
        <v>1096501143</v>
      </c>
      <c r="E71" s="20">
        <v>1096501143</v>
      </c>
      <c r="F71" s="20">
        <v>79372082</v>
      </c>
      <c r="G71" s="20">
        <v>105680244</v>
      </c>
      <c r="H71" s="20">
        <v>105736129</v>
      </c>
      <c r="I71" s="20">
        <v>290788455</v>
      </c>
      <c r="J71" s="20">
        <v>91340974</v>
      </c>
      <c r="K71" s="20">
        <v>86266593</v>
      </c>
      <c r="L71" s="20">
        <v>88723120</v>
      </c>
      <c r="M71" s="20">
        <v>266330687</v>
      </c>
      <c r="N71" s="20">
        <v>84955138</v>
      </c>
      <c r="O71" s="20">
        <v>79281414</v>
      </c>
      <c r="P71" s="20">
        <v>66270460</v>
      </c>
      <c r="Q71" s="20">
        <v>230507012</v>
      </c>
      <c r="R71" s="20">
        <v>94324220</v>
      </c>
      <c r="S71" s="20">
        <v>90299107</v>
      </c>
      <c r="T71" s="20">
        <v>102937972</v>
      </c>
      <c r="U71" s="20">
        <v>287561299</v>
      </c>
      <c r="V71" s="20">
        <v>1075187453</v>
      </c>
      <c r="W71" s="20">
        <v>1096501143</v>
      </c>
      <c r="X71" s="20">
        <v>0</v>
      </c>
      <c r="Y71" s="19">
        <v>0</v>
      </c>
      <c r="Z71" s="22">
        <v>1096501143</v>
      </c>
    </row>
    <row r="72" spans="1:26" ht="12.75" hidden="1">
      <c r="A72" s="38" t="s">
        <v>68</v>
      </c>
      <c r="B72" s="18">
        <v>299166858</v>
      </c>
      <c r="C72" s="18">
        <v>0</v>
      </c>
      <c r="D72" s="19">
        <v>298677808</v>
      </c>
      <c r="E72" s="20">
        <v>298677808</v>
      </c>
      <c r="F72" s="20">
        <v>22334869</v>
      </c>
      <c r="G72" s="20">
        <v>27818058</v>
      </c>
      <c r="H72" s="20">
        <v>25937678</v>
      </c>
      <c r="I72" s="20">
        <v>76090605</v>
      </c>
      <c r="J72" s="20">
        <v>25659398</v>
      </c>
      <c r="K72" s="20">
        <v>25650868</v>
      </c>
      <c r="L72" s="20">
        <v>25553394</v>
      </c>
      <c r="M72" s="20">
        <v>76863660</v>
      </c>
      <c r="N72" s="20">
        <v>25163787</v>
      </c>
      <c r="O72" s="20">
        <v>25334235</v>
      </c>
      <c r="P72" s="20">
        <v>26820855</v>
      </c>
      <c r="Q72" s="20">
        <v>77318877</v>
      </c>
      <c r="R72" s="20">
        <v>27136218</v>
      </c>
      <c r="S72" s="20">
        <v>26531491</v>
      </c>
      <c r="T72" s="20">
        <v>26171791</v>
      </c>
      <c r="U72" s="20">
        <v>79839500</v>
      </c>
      <c r="V72" s="20">
        <v>310112642</v>
      </c>
      <c r="W72" s="20">
        <v>298677808</v>
      </c>
      <c r="X72" s="20">
        <v>0</v>
      </c>
      <c r="Y72" s="19">
        <v>0</v>
      </c>
      <c r="Z72" s="22">
        <v>298677808</v>
      </c>
    </row>
    <row r="73" spans="1:26" ht="12.75" hidden="1">
      <c r="A73" s="38" t="s">
        <v>69</v>
      </c>
      <c r="B73" s="18">
        <v>173365032</v>
      </c>
      <c r="C73" s="18">
        <v>0</v>
      </c>
      <c r="D73" s="19">
        <v>167988627</v>
      </c>
      <c r="E73" s="20">
        <v>167988627</v>
      </c>
      <c r="F73" s="20">
        <v>13467018</v>
      </c>
      <c r="G73" s="20">
        <v>13453733</v>
      </c>
      <c r="H73" s="20">
        <v>13405173</v>
      </c>
      <c r="I73" s="20">
        <v>40325924</v>
      </c>
      <c r="J73" s="20">
        <v>13383965</v>
      </c>
      <c r="K73" s="20">
        <v>13383103</v>
      </c>
      <c r="L73" s="20">
        <v>13405249</v>
      </c>
      <c r="M73" s="20">
        <v>40172317</v>
      </c>
      <c r="N73" s="20">
        <v>13386604</v>
      </c>
      <c r="O73" s="20">
        <v>13376508</v>
      </c>
      <c r="P73" s="20">
        <v>20601726</v>
      </c>
      <c r="Q73" s="20">
        <v>47364838</v>
      </c>
      <c r="R73" s="20">
        <v>13548303</v>
      </c>
      <c r="S73" s="20">
        <v>13479533</v>
      </c>
      <c r="T73" s="20">
        <v>13466949</v>
      </c>
      <c r="U73" s="20">
        <v>40494785</v>
      </c>
      <c r="V73" s="20">
        <v>168357864</v>
      </c>
      <c r="W73" s="20">
        <v>167988627</v>
      </c>
      <c r="X73" s="20">
        <v>0</v>
      </c>
      <c r="Y73" s="19">
        <v>0</v>
      </c>
      <c r="Z73" s="22">
        <v>167988627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75211283</v>
      </c>
      <c r="C75" s="27">
        <v>0</v>
      </c>
      <c r="D75" s="28">
        <v>74658605</v>
      </c>
      <c r="E75" s="29">
        <v>74658605</v>
      </c>
      <c r="F75" s="29">
        <v>3124583</v>
      </c>
      <c r="G75" s="29">
        <v>6937599</v>
      </c>
      <c r="H75" s="29">
        <v>11654863</v>
      </c>
      <c r="I75" s="29">
        <v>21717045</v>
      </c>
      <c r="J75" s="29">
        <v>9081200</v>
      </c>
      <c r="K75" s="29">
        <v>8537185</v>
      </c>
      <c r="L75" s="29">
        <v>9858620</v>
      </c>
      <c r="M75" s="29">
        <v>27477005</v>
      </c>
      <c r="N75" s="29">
        <v>10045043</v>
      </c>
      <c r="O75" s="29">
        <v>8407506</v>
      </c>
      <c r="P75" s="29">
        <v>595714</v>
      </c>
      <c r="Q75" s="29">
        <v>19048263</v>
      </c>
      <c r="R75" s="29">
        <v>8718140</v>
      </c>
      <c r="S75" s="29">
        <v>8886009</v>
      </c>
      <c r="T75" s="29">
        <v>265173</v>
      </c>
      <c r="U75" s="29">
        <v>17869322</v>
      </c>
      <c r="V75" s="29">
        <v>86111635</v>
      </c>
      <c r="W75" s="29">
        <v>74658605</v>
      </c>
      <c r="X75" s="29">
        <v>0</v>
      </c>
      <c r="Y75" s="28">
        <v>0</v>
      </c>
      <c r="Z75" s="30">
        <v>74658605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>
        <v>321549878</v>
      </c>
      <c r="E83" s="20">
        <v>214918937</v>
      </c>
      <c r="F83" s="20">
        <v>216552186</v>
      </c>
      <c r="G83" s="20">
        <v>956209</v>
      </c>
      <c r="H83" s="20"/>
      <c r="I83" s="20">
        <v>216552186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216552186</v>
      </c>
      <c r="W83" s="20">
        <v>17909909</v>
      </c>
      <c r="X83" s="20"/>
      <c r="Y83" s="19"/>
      <c r="Z83" s="22">
        <v>214918937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213757870</v>
      </c>
      <c r="C5" s="18">
        <v>0</v>
      </c>
      <c r="D5" s="58">
        <v>222421542</v>
      </c>
      <c r="E5" s="59">
        <v>239732016</v>
      </c>
      <c r="F5" s="59">
        <v>20422173</v>
      </c>
      <c r="G5" s="59">
        <v>20564357</v>
      </c>
      <c r="H5" s="59">
        <v>20867933</v>
      </c>
      <c r="I5" s="59">
        <v>61854463</v>
      </c>
      <c r="J5" s="59">
        <v>20530052</v>
      </c>
      <c r="K5" s="59">
        <v>20322471</v>
      </c>
      <c r="L5" s="59">
        <v>20401625</v>
      </c>
      <c r="M5" s="59">
        <v>61254148</v>
      </c>
      <c r="N5" s="59">
        <v>18785792</v>
      </c>
      <c r="O5" s="59">
        <v>19922309</v>
      </c>
      <c r="P5" s="59">
        <v>19678346</v>
      </c>
      <c r="Q5" s="59">
        <v>58386447</v>
      </c>
      <c r="R5" s="59">
        <v>20313981</v>
      </c>
      <c r="S5" s="59">
        <v>20155814</v>
      </c>
      <c r="T5" s="59">
        <v>20151978</v>
      </c>
      <c r="U5" s="59">
        <v>60621773</v>
      </c>
      <c r="V5" s="59">
        <v>242116831</v>
      </c>
      <c r="W5" s="59">
        <v>239732016</v>
      </c>
      <c r="X5" s="59">
        <v>2384815</v>
      </c>
      <c r="Y5" s="60">
        <v>0.99</v>
      </c>
      <c r="Z5" s="61">
        <v>239732016</v>
      </c>
    </row>
    <row r="6" spans="1:26" ht="12.75">
      <c r="A6" s="57" t="s">
        <v>32</v>
      </c>
      <c r="B6" s="18">
        <v>657266364</v>
      </c>
      <c r="C6" s="18">
        <v>0</v>
      </c>
      <c r="D6" s="58">
        <v>694370946</v>
      </c>
      <c r="E6" s="59">
        <v>691840090</v>
      </c>
      <c r="F6" s="59">
        <v>62317825</v>
      </c>
      <c r="G6" s="59">
        <v>64880762</v>
      </c>
      <c r="H6" s="59">
        <v>64898454</v>
      </c>
      <c r="I6" s="59">
        <v>192097041</v>
      </c>
      <c r="J6" s="59">
        <v>59181442</v>
      </c>
      <c r="K6" s="59">
        <v>60393790</v>
      </c>
      <c r="L6" s="59">
        <v>56228089</v>
      </c>
      <c r="M6" s="59">
        <v>175803321</v>
      </c>
      <c r="N6" s="59">
        <v>51329025</v>
      </c>
      <c r="O6" s="59">
        <v>56472473</v>
      </c>
      <c r="P6" s="59">
        <v>51735267</v>
      </c>
      <c r="Q6" s="59">
        <v>159536765</v>
      </c>
      <c r="R6" s="59">
        <v>54609017</v>
      </c>
      <c r="S6" s="59">
        <v>48844223</v>
      </c>
      <c r="T6" s="59">
        <v>31227453</v>
      </c>
      <c r="U6" s="59">
        <v>134680693</v>
      </c>
      <c r="V6" s="59">
        <v>662117820</v>
      </c>
      <c r="W6" s="59">
        <v>691840090</v>
      </c>
      <c r="X6" s="59">
        <v>-29722270</v>
      </c>
      <c r="Y6" s="60">
        <v>-4.3</v>
      </c>
      <c r="Z6" s="61">
        <v>691840090</v>
      </c>
    </row>
    <row r="7" spans="1:26" ht="12.75">
      <c r="A7" s="57" t="s">
        <v>33</v>
      </c>
      <c r="B7" s="18">
        <v>18750717</v>
      </c>
      <c r="C7" s="18">
        <v>0</v>
      </c>
      <c r="D7" s="58">
        <v>13736434</v>
      </c>
      <c r="E7" s="59">
        <v>19588781</v>
      </c>
      <c r="F7" s="59">
        <v>0</v>
      </c>
      <c r="G7" s="59">
        <v>1162190</v>
      </c>
      <c r="H7" s="59">
        <v>1212782</v>
      </c>
      <c r="I7" s="59">
        <v>2374972</v>
      </c>
      <c r="J7" s="59">
        <v>1385113</v>
      </c>
      <c r="K7" s="59">
        <v>1194197</v>
      </c>
      <c r="L7" s="59">
        <v>1107133</v>
      </c>
      <c r="M7" s="59">
        <v>3686443</v>
      </c>
      <c r="N7" s="59">
        <v>1627873</v>
      </c>
      <c r="O7" s="59">
        <v>912416</v>
      </c>
      <c r="P7" s="59">
        <v>335427</v>
      </c>
      <c r="Q7" s="59">
        <v>2875716</v>
      </c>
      <c r="R7" s="59">
        <v>629044</v>
      </c>
      <c r="S7" s="59">
        <v>674331</v>
      </c>
      <c r="T7" s="59">
        <v>11136380</v>
      </c>
      <c r="U7" s="59">
        <v>12439755</v>
      </c>
      <c r="V7" s="59">
        <v>21376886</v>
      </c>
      <c r="W7" s="59">
        <v>19588781</v>
      </c>
      <c r="X7" s="59">
        <v>1788105</v>
      </c>
      <c r="Y7" s="60">
        <v>9.13</v>
      </c>
      <c r="Z7" s="61">
        <v>19588781</v>
      </c>
    </row>
    <row r="8" spans="1:26" ht="12.75">
      <c r="A8" s="57" t="s">
        <v>34</v>
      </c>
      <c r="B8" s="18">
        <v>121602670</v>
      </c>
      <c r="C8" s="18">
        <v>0</v>
      </c>
      <c r="D8" s="58">
        <v>149442675</v>
      </c>
      <c r="E8" s="59">
        <v>155679590</v>
      </c>
      <c r="F8" s="59">
        <v>44603000</v>
      </c>
      <c r="G8" s="59">
        <v>0</v>
      </c>
      <c r="H8" s="59">
        <v>6941000</v>
      </c>
      <c r="I8" s="59">
        <v>51544000</v>
      </c>
      <c r="J8" s="59">
        <v>0</v>
      </c>
      <c r="K8" s="59">
        <v>704000</v>
      </c>
      <c r="L8" s="59">
        <v>35682000</v>
      </c>
      <c r="M8" s="59">
        <v>36386000</v>
      </c>
      <c r="N8" s="59">
        <v>5000000</v>
      </c>
      <c r="O8" s="59">
        <v>469000</v>
      </c>
      <c r="P8" s="59">
        <v>26762028</v>
      </c>
      <c r="Q8" s="59">
        <v>32231028</v>
      </c>
      <c r="R8" s="59">
        <v>0</v>
      </c>
      <c r="S8" s="59">
        <v>1640170</v>
      </c>
      <c r="T8" s="59">
        <v>0</v>
      </c>
      <c r="U8" s="59">
        <v>1640170</v>
      </c>
      <c r="V8" s="59">
        <v>121801198</v>
      </c>
      <c r="W8" s="59">
        <v>155679590</v>
      </c>
      <c r="X8" s="59">
        <v>-33878392</v>
      </c>
      <c r="Y8" s="60">
        <v>-21.76</v>
      </c>
      <c r="Z8" s="61">
        <v>155679590</v>
      </c>
    </row>
    <row r="9" spans="1:26" ht="12.75">
      <c r="A9" s="57" t="s">
        <v>35</v>
      </c>
      <c r="B9" s="18">
        <v>67010719</v>
      </c>
      <c r="C9" s="18">
        <v>0</v>
      </c>
      <c r="D9" s="58">
        <v>69548717</v>
      </c>
      <c r="E9" s="59">
        <v>79032762</v>
      </c>
      <c r="F9" s="59">
        <v>1623793</v>
      </c>
      <c r="G9" s="59">
        <v>1849785</v>
      </c>
      <c r="H9" s="59">
        <v>1425896</v>
      </c>
      <c r="I9" s="59">
        <v>4899474</v>
      </c>
      <c r="J9" s="59">
        <v>4698710</v>
      </c>
      <c r="K9" s="59">
        <v>2379907</v>
      </c>
      <c r="L9" s="59">
        <v>23509012</v>
      </c>
      <c r="M9" s="59">
        <v>30587629</v>
      </c>
      <c r="N9" s="59">
        <v>3534748</v>
      </c>
      <c r="O9" s="59">
        <v>2683279</v>
      </c>
      <c r="P9" s="59">
        <v>6810293</v>
      </c>
      <c r="Q9" s="59">
        <v>13028320</v>
      </c>
      <c r="R9" s="59">
        <v>1957841</v>
      </c>
      <c r="S9" s="59">
        <v>4609892</v>
      </c>
      <c r="T9" s="59">
        <v>3011215</v>
      </c>
      <c r="U9" s="59">
        <v>9578948</v>
      </c>
      <c r="V9" s="59">
        <v>58094371</v>
      </c>
      <c r="W9" s="59">
        <v>79032762</v>
      </c>
      <c r="X9" s="59">
        <v>-20938391</v>
      </c>
      <c r="Y9" s="60">
        <v>-26.49</v>
      </c>
      <c r="Z9" s="61">
        <v>79032762</v>
      </c>
    </row>
    <row r="10" spans="1:26" ht="20.25">
      <c r="A10" s="62" t="s">
        <v>93</v>
      </c>
      <c r="B10" s="63">
        <f>SUM(B5:B9)</f>
        <v>1078388340</v>
      </c>
      <c r="C10" s="63">
        <f>SUM(C5:C9)</f>
        <v>0</v>
      </c>
      <c r="D10" s="64">
        <f aca="true" t="shared" si="0" ref="D10:Z10">SUM(D5:D9)</f>
        <v>1149520314</v>
      </c>
      <c r="E10" s="65">
        <f t="shared" si="0"/>
        <v>1185873239</v>
      </c>
      <c r="F10" s="65">
        <f t="shared" si="0"/>
        <v>128966791</v>
      </c>
      <c r="G10" s="65">
        <f t="shared" si="0"/>
        <v>88457094</v>
      </c>
      <c r="H10" s="65">
        <f t="shared" si="0"/>
        <v>95346065</v>
      </c>
      <c r="I10" s="65">
        <f t="shared" si="0"/>
        <v>312769950</v>
      </c>
      <c r="J10" s="65">
        <f t="shared" si="0"/>
        <v>85795317</v>
      </c>
      <c r="K10" s="65">
        <f t="shared" si="0"/>
        <v>84994365</v>
      </c>
      <c r="L10" s="65">
        <f t="shared" si="0"/>
        <v>136927859</v>
      </c>
      <c r="M10" s="65">
        <f t="shared" si="0"/>
        <v>307717541</v>
      </c>
      <c r="N10" s="65">
        <f t="shared" si="0"/>
        <v>80277438</v>
      </c>
      <c r="O10" s="65">
        <f t="shared" si="0"/>
        <v>80459477</v>
      </c>
      <c r="P10" s="65">
        <f t="shared" si="0"/>
        <v>105321361</v>
      </c>
      <c r="Q10" s="65">
        <f t="shared" si="0"/>
        <v>266058276</v>
      </c>
      <c r="R10" s="65">
        <f t="shared" si="0"/>
        <v>77509883</v>
      </c>
      <c r="S10" s="65">
        <f t="shared" si="0"/>
        <v>75924430</v>
      </c>
      <c r="T10" s="65">
        <f t="shared" si="0"/>
        <v>65527026</v>
      </c>
      <c r="U10" s="65">
        <f t="shared" si="0"/>
        <v>218961339</v>
      </c>
      <c r="V10" s="65">
        <f t="shared" si="0"/>
        <v>1105507106</v>
      </c>
      <c r="W10" s="65">
        <f t="shared" si="0"/>
        <v>1185873239</v>
      </c>
      <c r="X10" s="65">
        <f t="shared" si="0"/>
        <v>-80366133</v>
      </c>
      <c r="Y10" s="66">
        <f>+IF(W10&lt;&gt;0,(X10/W10)*100,0)</f>
        <v>-6.776958139958499</v>
      </c>
      <c r="Z10" s="67">
        <f t="shared" si="0"/>
        <v>1185873239</v>
      </c>
    </row>
    <row r="11" spans="1:26" ht="12.75">
      <c r="A11" s="57" t="s">
        <v>36</v>
      </c>
      <c r="B11" s="18">
        <v>268434688</v>
      </c>
      <c r="C11" s="18">
        <v>0</v>
      </c>
      <c r="D11" s="58">
        <v>319874728</v>
      </c>
      <c r="E11" s="59">
        <v>323924397</v>
      </c>
      <c r="F11" s="59">
        <v>23465098</v>
      </c>
      <c r="G11" s="59">
        <v>22974988</v>
      </c>
      <c r="H11" s="59">
        <v>23069641</v>
      </c>
      <c r="I11" s="59">
        <v>69509727</v>
      </c>
      <c r="J11" s="59">
        <v>23192935</v>
      </c>
      <c r="K11" s="59">
        <v>23259459</v>
      </c>
      <c r="L11" s="59">
        <v>23776632</v>
      </c>
      <c r="M11" s="59">
        <v>70229026</v>
      </c>
      <c r="N11" s="59">
        <v>23047873</v>
      </c>
      <c r="O11" s="59">
        <v>22569616</v>
      </c>
      <c r="P11" s="59">
        <v>22616193</v>
      </c>
      <c r="Q11" s="59">
        <v>68233682</v>
      </c>
      <c r="R11" s="59">
        <v>22254534</v>
      </c>
      <c r="S11" s="59">
        <v>22551878</v>
      </c>
      <c r="T11" s="59">
        <v>24077009</v>
      </c>
      <c r="U11" s="59">
        <v>68883421</v>
      </c>
      <c r="V11" s="59">
        <v>276855856</v>
      </c>
      <c r="W11" s="59">
        <v>323924397</v>
      </c>
      <c r="X11" s="59">
        <v>-47068541</v>
      </c>
      <c r="Y11" s="60">
        <v>-14.53</v>
      </c>
      <c r="Z11" s="61">
        <v>323924397</v>
      </c>
    </row>
    <row r="12" spans="1:26" ht="12.75">
      <c r="A12" s="57" t="s">
        <v>37</v>
      </c>
      <c r="B12" s="18">
        <v>12459701</v>
      </c>
      <c r="C12" s="18">
        <v>0</v>
      </c>
      <c r="D12" s="58">
        <v>12389536</v>
      </c>
      <c r="E12" s="59">
        <v>13636302</v>
      </c>
      <c r="F12" s="59">
        <v>1019626</v>
      </c>
      <c r="G12" s="59">
        <v>1066291</v>
      </c>
      <c r="H12" s="59">
        <v>1052794</v>
      </c>
      <c r="I12" s="59">
        <v>3138711</v>
      </c>
      <c r="J12" s="59">
        <v>1052320</v>
      </c>
      <c r="K12" s="59">
        <v>1051640</v>
      </c>
      <c r="L12" s="59">
        <v>1050960</v>
      </c>
      <c r="M12" s="59">
        <v>3154920</v>
      </c>
      <c r="N12" s="59">
        <v>1050960</v>
      </c>
      <c r="O12" s="59">
        <v>1052722</v>
      </c>
      <c r="P12" s="59">
        <v>1050919</v>
      </c>
      <c r="Q12" s="59">
        <v>3154601</v>
      </c>
      <c r="R12" s="59">
        <v>1050912</v>
      </c>
      <c r="S12" s="59">
        <v>1024361</v>
      </c>
      <c r="T12" s="59">
        <v>1000860</v>
      </c>
      <c r="U12" s="59">
        <v>3076133</v>
      </c>
      <c r="V12" s="59">
        <v>12524365</v>
      </c>
      <c r="W12" s="59">
        <v>13636302</v>
      </c>
      <c r="X12" s="59">
        <v>-1111937</v>
      </c>
      <c r="Y12" s="60">
        <v>-8.15</v>
      </c>
      <c r="Z12" s="61">
        <v>13636302</v>
      </c>
    </row>
    <row r="13" spans="1:26" ht="12.75">
      <c r="A13" s="57" t="s">
        <v>94</v>
      </c>
      <c r="B13" s="18">
        <v>136385453</v>
      </c>
      <c r="C13" s="18">
        <v>0</v>
      </c>
      <c r="D13" s="58">
        <v>123106310</v>
      </c>
      <c r="E13" s="59">
        <v>123056310</v>
      </c>
      <c r="F13" s="59">
        <v>0</v>
      </c>
      <c r="G13" s="59">
        <v>0</v>
      </c>
      <c r="H13" s="59">
        <v>32041376</v>
      </c>
      <c r="I13" s="59">
        <v>32041376</v>
      </c>
      <c r="J13" s="59">
        <v>10692189</v>
      </c>
      <c r="K13" s="59">
        <v>10675716</v>
      </c>
      <c r="L13" s="59">
        <v>10258662</v>
      </c>
      <c r="M13" s="59">
        <v>31626567</v>
      </c>
      <c r="N13" s="59">
        <v>11571342</v>
      </c>
      <c r="O13" s="59">
        <v>10835601</v>
      </c>
      <c r="P13" s="59">
        <v>10852135</v>
      </c>
      <c r="Q13" s="59">
        <v>33259078</v>
      </c>
      <c r="R13" s="59">
        <v>10843800</v>
      </c>
      <c r="S13" s="59">
        <v>10250646</v>
      </c>
      <c r="T13" s="59">
        <v>10254364</v>
      </c>
      <c r="U13" s="59">
        <v>31348810</v>
      </c>
      <c r="V13" s="59">
        <v>128275831</v>
      </c>
      <c r="W13" s="59">
        <v>123056310</v>
      </c>
      <c r="X13" s="59">
        <v>5219521</v>
      </c>
      <c r="Y13" s="60">
        <v>4.24</v>
      </c>
      <c r="Z13" s="61">
        <v>123056310</v>
      </c>
    </row>
    <row r="14" spans="1:26" ht="12.75">
      <c r="A14" s="57" t="s">
        <v>38</v>
      </c>
      <c r="B14" s="18">
        <v>18320393</v>
      </c>
      <c r="C14" s="18">
        <v>0</v>
      </c>
      <c r="D14" s="58">
        <v>21546697</v>
      </c>
      <c r="E14" s="59">
        <v>20930138</v>
      </c>
      <c r="F14" s="59">
        <v>0</v>
      </c>
      <c r="G14" s="59">
        <v>0</v>
      </c>
      <c r="H14" s="59">
        <v>825978</v>
      </c>
      <c r="I14" s="59">
        <v>825978</v>
      </c>
      <c r="J14" s="59">
        <v>275207</v>
      </c>
      <c r="K14" s="59">
        <v>283322</v>
      </c>
      <c r="L14" s="59">
        <v>8296373</v>
      </c>
      <c r="M14" s="59">
        <v>8854902</v>
      </c>
      <c r="N14" s="59">
        <v>271521</v>
      </c>
      <c r="O14" s="59">
        <v>257419</v>
      </c>
      <c r="P14" s="59">
        <v>-56143</v>
      </c>
      <c r="Q14" s="59">
        <v>472797</v>
      </c>
      <c r="R14" s="59">
        <v>249639</v>
      </c>
      <c r="S14" s="59">
        <v>234627</v>
      </c>
      <c r="T14" s="59">
        <v>7588918</v>
      </c>
      <c r="U14" s="59">
        <v>8073184</v>
      </c>
      <c r="V14" s="59">
        <v>18226861</v>
      </c>
      <c r="W14" s="59">
        <v>20930138</v>
      </c>
      <c r="X14" s="59">
        <v>-2703277</v>
      </c>
      <c r="Y14" s="60">
        <v>-12.92</v>
      </c>
      <c r="Z14" s="61">
        <v>20930138</v>
      </c>
    </row>
    <row r="15" spans="1:26" ht="12.75">
      <c r="A15" s="57" t="s">
        <v>39</v>
      </c>
      <c r="B15" s="18">
        <v>405259721</v>
      </c>
      <c r="C15" s="18">
        <v>0</v>
      </c>
      <c r="D15" s="58">
        <v>433763696</v>
      </c>
      <c r="E15" s="59">
        <v>479334490</v>
      </c>
      <c r="F15" s="59">
        <v>871067</v>
      </c>
      <c r="G15" s="59">
        <v>47351787</v>
      </c>
      <c r="H15" s="59">
        <v>92048913</v>
      </c>
      <c r="I15" s="59">
        <v>140271767</v>
      </c>
      <c r="J15" s="59">
        <v>40000432</v>
      </c>
      <c r="K15" s="59">
        <v>49354379</v>
      </c>
      <c r="L15" s="59">
        <v>31013658</v>
      </c>
      <c r="M15" s="59">
        <v>120368469</v>
      </c>
      <c r="N15" s="59">
        <v>27004669</v>
      </c>
      <c r="O15" s="59">
        <v>31102371</v>
      </c>
      <c r="P15" s="59">
        <v>28742917</v>
      </c>
      <c r="Q15" s="59">
        <v>86849957</v>
      </c>
      <c r="R15" s="59">
        <v>38468969</v>
      </c>
      <c r="S15" s="59">
        <v>28355306</v>
      </c>
      <c r="T15" s="59">
        <v>2020049</v>
      </c>
      <c r="U15" s="59">
        <v>68844324</v>
      </c>
      <c r="V15" s="59">
        <v>416334517</v>
      </c>
      <c r="W15" s="59">
        <v>479334490</v>
      </c>
      <c r="X15" s="59">
        <v>-62999973</v>
      </c>
      <c r="Y15" s="60">
        <v>-13.14</v>
      </c>
      <c r="Z15" s="61">
        <v>479334490</v>
      </c>
    </row>
    <row r="16" spans="1:26" ht="12.75">
      <c r="A16" s="57" t="s">
        <v>34</v>
      </c>
      <c r="B16" s="18">
        <v>593237</v>
      </c>
      <c r="C16" s="18">
        <v>0</v>
      </c>
      <c r="D16" s="58">
        <v>586520</v>
      </c>
      <c r="E16" s="59">
        <v>1392020</v>
      </c>
      <c r="F16" s="59">
        <v>110000</v>
      </c>
      <c r="G16" s="59">
        <v>15000</v>
      </c>
      <c r="H16" s="59">
        <v>66700</v>
      </c>
      <c r="I16" s="59">
        <v>191700</v>
      </c>
      <c r="J16" s="59">
        <v>0</v>
      </c>
      <c r="K16" s="59">
        <v>104800</v>
      </c>
      <c r="L16" s="59">
        <v>0</v>
      </c>
      <c r="M16" s="59">
        <v>104800</v>
      </c>
      <c r="N16" s="59">
        <v>150000</v>
      </c>
      <c r="O16" s="59">
        <v>60000</v>
      </c>
      <c r="P16" s="59">
        <v>469350</v>
      </c>
      <c r="Q16" s="59">
        <v>679350</v>
      </c>
      <c r="R16" s="59">
        <v>2955</v>
      </c>
      <c r="S16" s="59">
        <v>154632</v>
      </c>
      <c r="T16" s="59">
        <v>168000</v>
      </c>
      <c r="U16" s="59">
        <v>325587</v>
      </c>
      <c r="V16" s="59">
        <v>1301437</v>
      </c>
      <c r="W16" s="59">
        <v>1392020</v>
      </c>
      <c r="X16" s="59">
        <v>-90583</v>
      </c>
      <c r="Y16" s="60">
        <v>-6.51</v>
      </c>
      <c r="Z16" s="61">
        <v>1392020</v>
      </c>
    </row>
    <row r="17" spans="1:26" ht="12.75">
      <c r="A17" s="57" t="s">
        <v>40</v>
      </c>
      <c r="B17" s="18">
        <v>276209531</v>
      </c>
      <c r="C17" s="18">
        <v>0</v>
      </c>
      <c r="D17" s="58">
        <v>297557192</v>
      </c>
      <c r="E17" s="59">
        <v>299306465</v>
      </c>
      <c r="F17" s="59">
        <v>7245305</v>
      </c>
      <c r="G17" s="59">
        <v>6549657</v>
      </c>
      <c r="H17" s="59">
        <v>16295444</v>
      </c>
      <c r="I17" s="59">
        <v>30090406</v>
      </c>
      <c r="J17" s="59">
        <v>16847801</v>
      </c>
      <c r="K17" s="59">
        <v>15751747</v>
      </c>
      <c r="L17" s="59">
        <v>96220032</v>
      </c>
      <c r="M17" s="59">
        <v>128819580</v>
      </c>
      <c r="N17" s="59">
        <v>11942027</v>
      </c>
      <c r="O17" s="59">
        <v>-21273570</v>
      </c>
      <c r="P17" s="59">
        <v>12030427</v>
      </c>
      <c r="Q17" s="59">
        <v>2698884</v>
      </c>
      <c r="R17" s="59">
        <v>5277229</v>
      </c>
      <c r="S17" s="59">
        <v>16144365</v>
      </c>
      <c r="T17" s="59">
        <v>21572000</v>
      </c>
      <c r="U17" s="59">
        <v>42993594</v>
      </c>
      <c r="V17" s="59">
        <v>204602464</v>
      </c>
      <c r="W17" s="59">
        <v>299306465</v>
      </c>
      <c r="X17" s="59">
        <v>-94704001</v>
      </c>
      <c r="Y17" s="60">
        <v>-31.64</v>
      </c>
      <c r="Z17" s="61">
        <v>299306465</v>
      </c>
    </row>
    <row r="18" spans="1:26" ht="12.75">
      <c r="A18" s="68" t="s">
        <v>41</v>
      </c>
      <c r="B18" s="69">
        <f>SUM(B11:B17)</f>
        <v>1117662724</v>
      </c>
      <c r="C18" s="69">
        <f>SUM(C11:C17)</f>
        <v>0</v>
      </c>
      <c r="D18" s="70">
        <f aca="true" t="shared" si="1" ref="D18:Z18">SUM(D11:D17)</f>
        <v>1208824679</v>
      </c>
      <c r="E18" s="71">
        <f t="shared" si="1"/>
        <v>1261580122</v>
      </c>
      <c r="F18" s="71">
        <f t="shared" si="1"/>
        <v>32711096</v>
      </c>
      <c r="G18" s="71">
        <f t="shared" si="1"/>
        <v>77957723</v>
      </c>
      <c r="H18" s="71">
        <f t="shared" si="1"/>
        <v>165400846</v>
      </c>
      <c r="I18" s="71">
        <f t="shared" si="1"/>
        <v>276069665</v>
      </c>
      <c r="J18" s="71">
        <f t="shared" si="1"/>
        <v>92060884</v>
      </c>
      <c r="K18" s="71">
        <f t="shared" si="1"/>
        <v>100481063</v>
      </c>
      <c r="L18" s="71">
        <f t="shared" si="1"/>
        <v>170616317</v>
      </c>
      <c r="M18" s="71">
        <f t="shared" si="1"/>
        <v>363158264</v>
      </c>
      <c r="N18" s="71">
        <f t="shared" si="1"/>
        <v>75038392</v>
      </c>
      <c r="O18" s="71">
        <f t="shared" si="1"/>
        <v>44604159</v>
      </c>
      <c r="P18" s="71">
        <f t="shared" si="1"/>
        <v>75705798</v>
      </c>
      <c r="Q18" s="71">
        <f t="shared" si="1"/>
        <v>195348349</v>
      </c>
      <c r="R18" s="71">
        <f t="shared" si="1"/>
        <v>78148038</v>
      </c>
      <c r="S18" s="71">
        <f t="shared" si="1"/>
        <v>78715815</v>
      </c>
      <c r="T18" s="71">
        <f t="shared" si="1"/>
        <v>66681200</v>
      </c>
      <c r="U18" s="71">
        <f t="shared" si="1"/>
        <v>223545053</v>
      </c>
      <c r="V18" s="71">
        <f t="shared" si="1"/>
        <v>1058121331</v>
      </c>
      <c r="W18" s="71">
        <f t="shared" si="1"/>
        <v>1261580122</v>
      </c>
      <c r="X18" s="71">
        <f t="shared" si="1"/>
        <v>-203458791</v>
      </c>
      <c r="Y18" s="66">
        <f>+IF(W18&lt;&gt;0,(X18/W18)*100,0)</f>
        <v>-16.12729841347326</v>
      </c>
      <c r="Z18" s="72">
        <f t="shared" si="1"/>
        <v>1261580122</v>
      </c>
    </row>
    <row r="19" spans="1:26" ht="12.75">
      <c r="A19" s="68" t="s">
        <v>42</v>
      </c>
      <c r="B19" s="73">
        <f>+B10-B18</f>
        <v>-39274384</v>
      </c>
      <c r="C19" s="73">
        <f>+C10-C18</f>
        <v>0</v>
      </c>
      <c r="D19" s="74">
        <f aca="true" t="shared" si="2" ref="D19:Z19">+D10-D18</f>
        <v>-59304365</v>
      </c>
      <c r="E19" s="75">
        <f t="shared" si="2"/>
        <v>-75706883</v>
      </c>
      <c r="F19" s="75">
        <f t="shared" si="2"/>
        <v>96255695</v>
      </c>
      <c r="G19" s="75">
        <f t="shared" si="2"/>
        <v>10499371</v>
      </c>
      <c r="H19" s="75">
        <f t="shared" si="2"/>
        <v>-70054781</v>
      </c>
      <c r="I19" s="75">
        <f t="shared" si="2"/>
        <v>36700285</v>
      </c>
      <c r="J19" s="75">
        <f t="shared" si="2"/>
        <v>-6265567</v>
      </c>
      <c r="K19" s="75">
        <f t="shared" si="2"/>
        <v>-15486698</v>
      </c>
      <c r="L19" s="75">
        <f t="shared" si="2"/>
        <v>-33688458</v>
      </c>
      <c r="M19" s="75">
        <f t="shared" si="2"/>
        <v>-55440723</v>
      </c>
      <c r="N19" s="75">
        <f t="shared" si="2"/>
        <v>5239046</v>
      </c>
      <c r="O19" s="75">
        <f t="shared" si="2"/>
        <v>35855318</v>
      </c>
      <c r="P19" s="75">
        <f t="shared" si="2"/>
        <v>29615563</v>
      </c>
      <c r="Q19" s="75">
        <f t="shared" si="2"/>
        <v>70709927</v>
      </c>
      <c r="R19" s="75">
        <f t="shared" si="2"/>
        <v>-638155</v>
      </c>
      <c r="S19" s="75">
        <f t="shared" si="2"/>
        <v>-2791385</v>
      </c>
      <c r="T19" s="75">
        <f t="shared" si="2"/>
        <v>-1154174</v>
      </c>
      <c r="U19" s="75">
        <f t="shared" si="2"/>
        <v>-4583714</v>
      </c>
      <c r="V19" s="75">
        <f t="shared" si="2"/>
        <v>47385775</v>
      </c>
      <c r="W19" s="75">
        <f>IF(E10=E18,0,W10-W18)</f>
        <v>-75706883</v>
      </c>
      <c r="X19" s="75">
        <f t="shared" si="2"/>
        <v>123092658</v>
      </c>
      <c r="Y19" s="76">
        <f>+IF(W19&lt;&gt;0,(X19/W19)*100,0)</f>
        <v>-162.59110548772694</v>
      </c>
      <c r="Z19" s="77">
        <f t="shared" si="2"/>
        <v>-75706883</v>
      </c>
    </row>
    <row r="20" spans="1:26" ht="20.25">
      <c r="A20" s="78" t="s">
        <v>43</v>
      </c>
      <c r="B20" s="79">
        <v>51673486</v>
      </c>
      <c r="C20" s="79">
        <v>0</v>
      </c>
      <c r="D20" s="80">
        <v>86805831</v>
      </c>
      <c r="E20" s="81">
        <v>101050043</v>
      </c>
      <c r="F20" s="81">
        <v>0</v>
      </c>
      <c r="G20" s="81">
        <v>0</v>
      </c>
      <c r="H20" s="81">
        <v>3852051</v>
      </c>
      <c r="I20" s="81">
        <v>3852051</v>
      </c>
      <c r="J20" s="81">
        <v>3134967</v>
      </c>
      <c r="K20" s="81">
        <v>0</v>
      </c>
      <c r="L20" s="81">
        <v>21809169</v>
      </c>
      <c r="M20" s="81">
        <v>24944136</v>
      </c>
      <c r="N20" s="81">
        <v>7285721</v>
      </c>
      <c r="O20" s="81">
        <v>2501832</v>
      </c>
      <c r="P20" s="81">
        <v>3041458</v>
      </c>
      <c r="Q20" s="81">
        <v>12829011</v>
      </c>
      <c r="R20" s="81">
        <v>0</v>
      </c>
      <c r="S20" s="81">
        <v>3650068</v>
      </c>
      <c r="T20" s="81">
        <v>3988269</v>
      </c>
      <c r="U20" s="81">
        <v>7638337</v>
      </c>
      <c r="V20" s="81">
        <v>49263535</v>
      </c>
      <c r="W20" s="81">
        <v>101050043</v>
      </c>
      <c r="X20" s="81">
        <v>-51786508</v>
      </c>
      <c r="Y20" s="82">
        <v>-51.25</v>
      </c>
      <c r="Z20" s="83">
        <v>101050043</v>
      </c>
    </row>
    <row r="21" spans="1:26" ht="41.25">
      <c r="A21" s="84" t="s">
        <v>95</v>
      </c>
      <c r="B21" s="85">
        <v>24710457</v>
      </c>
      <c r="C21" s="85">
        <v>0</v>
      </c>
      <c r="D21" s="86">
        <v>3950000</v>
      </c>
      <c r="E21" s="87">
        <v>3370000</v>
      </c>
      <c r="F21" s="87">
        <v>-421219</v>
      </c>
      <c r="G21" s="87">
        <v>25143</v>
      </c>
      <c r="H21" s="87">
        <v>106171</v>
      </c>
      <c r="I21" s="87">
        <v>-289905</v>
      </c>
      <c r="J21" s="87">
        <v>48898</v>
      </c>
      <c r="K21" s="87">
        <v>12614</v>
      </c>
      <c r="L21" s="87">
        <v>316379</v>
      </c>
      <c r="M21" s="87">
        <v>377891</v>
      </c>
      <c r="N21" s="87">
        <v>177645</v>
      </c>
      <c r="O21" s="87">
        <v>22461</v>
      </c>
      <c r="P21" s="87">
        <v>-701371</v>
      </c>
      <c r="Q21" s="87">
        <v>-501265</v>
      </c>
      <c r="R21" s="87">
        <v>0</v>
      </c>
      <c r="S21" s="87">
        <v>725874</v>
      </c>
      <c r="T21" s="87">
        <v>0</v>
      </c>
      <c r="U21" s="87">
        <v>725874</v>
      </c>
      <c r="V21" s="87">
        <v>312595</v>
      </c>
      <c r="W21" s="87">
        <v>3370000</v>
      </c>
      <c r="X21" s="87">
        <v>-3057405</v>
      </c>
      <c r="Y21" s="88">
        <v>-90.72</v>
      </c>
      <c r="Z21" s="89">
        <v>3370000</v>
      </c>
    </row>
    <row r="22" spans="1:26" ht="12.75">
      <c r="A22" s="90" t="s">
        <v>96</v>
      </c>
      <c r="B22" s="91">
        <f>SUM(B19:B21)</f>
        <v>37109559</v>
      </c>
      <c r="C22" s="91">
        <f>SUM(C19:C21)</f>
        <v>0</v>
      </c>
      <c r="D22" s="92">
        <f aca="true" t="shared" si="3" ref="D22:Z22">SUM(D19:D21)</f>
        <v>31451466</v>
      </c>
      <c r="E22" s="93">
        <f t="shared" si="3"/>
        <v>28713160</v>
      </c>
      <c r="F22" s="93">
        <f t="shared" si="3"/>
        <v>95834476</v>
      </c>
      <c r="G22" s="93">
        <f t="shared" si="3"/>
        <v>10524514</v>
      </c>
      <c r="H22" s="93">
        <f t="shared" si="3"/>
        <v>-66096559</v>
      </c>
      <c r="I22" s="93">
        <f t="shared" si="3"/>
        <v>40262431</v>
      </c>
      <c r="J22" s="93">
        <f t="shared" si="3"/>
        <v>-3081702</v>
      </c>
      <c r="K22" s="93">
        <f t="shared" si="3"/>
        <v>-15474084</v>
      </c>
      <c r="L22" s="93">
        <f t="shared" si="3"/>
        <v>-11562910</v>
      </c>
      <c r="M22" s="93">
        <f t="shared" si="3"/>
        <v>-30118696</v>
      </c>
      <c r="N22" s="93">
        <f t="shared" si="3"/>
        <v>12702412</v>
      </c>
      <c r="O22" s="93">
        <f t="shared" si="3"/>
        <v>38379611</v>
      </c>
      <c r="P22" s="93">
        <f t="shared" si="3"/>
        <v>31955650</v>
      </c>
      <c r="Q22" s="93">
        <f t="shared" si="3"/>
        <v>83037673</v>
      </c>
      <c r="R22" s="93">
        <f t="shared" si="3"/>
        <v>-638155</v>
      </c>
      <c r="S22" s="93">
        <f t="shared" si="3"/>
        <v>1584557</v>
      </c>
      <c r="T22" s="93">
        <f t="shared" si="3"/>
        <v>2834095</v>
      </c>
      <c r="U22" s="93">
        <f t="shared" si="3"/>
        <v>3780497</v>
      </c>
      <c r="V22" s="93">
        <f t="shared" si="3"/>
        <v>96961905</v>
      </c>
      <c r="W22" s="93">
        <f t="shared" si="3"/>
        <v>28713160</v>
      </c>
      <c r="X22" s="93">
        <f t="shared" si="3"/>
        <v>68248745</v>
      </c>
      <c r="Y22" s="94">
        <f>+IF(W22&lt;&gt;0,(X22/W22)*100,0)</f>
        <v>237.69151497083567</v>
      </c>
      <c r="Z22" s="95">
        <f t="shared" si="3"/>
        <v>28713160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37109559</v>
      </c>
      <c r="C24" s="73">
        <f>SUM(C22:C23)</f>
        <v>0</v>
      </c>
      <c r="D24" s="74">
        <f aca="true" t="shared" si="4" ref="D24:Z24">SUM(D22:D23)</f>
        <v>31451466</v>
      </c>
      <c r="E24" s="75">
        <f t="shared" si="4"/>
        <v>28713160</v>
      </c>
      <c r="F24" s="75">
        <f t="shared" si="4"/>
        <v>95834476</v>
      </c>
      <c r="G24" s="75">
        <f t="shared" si="4"/>
        <v>10524514</v>
      </c>
      <c r="H24" s="75">
        <f t="shared" si="4"/>
        <v>-66096559</v>
      </c>
      <c r="I24" s="75">
        <f t="shared" si="4"/>
        <v>40262431</v>
      </c>
      <c r="J24" s="75">
        <f t="shared" si="4"/>
        <v>-3081702</v>
      </c>
      <c r="K24" s="75">
        <f t="shared" si="4"/>
        <v>-15474084</v>
      </c>
      <c r="L24" s="75">
        <f t="shared" si="4"/>
        <v>-11562910</v>
      </c>
      <c r="M24" s="75">
        <f t="shared" si="4"/>
        <v>-30118696</v>
      </c>
      <c r="N24" s="75">
        <f t="shared" si="4"/>
        <v>12702412</v>
      </c>
      <c r="O24" s="75">
        <f t="shared" si="4"/>
        <v>38379611</v>
      </c>
      <c r="P24" s="75">
        <f t="shared" si="4"/>
        <v>31955650</v>
      </c>
      <c r="Q24" s="75">
        <f t="shared" si="4"/>
        <v>83037673</v>
      </c>
      <c r="R24" s="75">
        <f t="shared" si="4"/>
        <v>-638155</v>
      </c>
      <c r="S24" s="75">
        <f t="shared" si="4"/>
        <v>1584557</v>
      </c>
      <c r="T24" s="75">
        <f t="shared" si="4"/>
        <v>2834095</v>
      </c>
      <c r="U24" s="75">
        <f t="shared" si="4"/>
        <v>3780497</v>
      </c>
      <c r="V24" s="75">
        <f t="shared" si="4"/>
        <v>96961905</v>
      </c>
      <c r="W24" s="75">
        <f t="shared" si="4"/>
        <v>28713160</v>
      </c>
      <c r="X24" s="75">
        <f t="shared" si="4"/>
        <v>68248745</v>
      </c>
      <c r="Y24" s="76">
        <f>+IF(W24&lt;&gt;0,(X24/W24)*100,0)</f>
        <v>237.69151497083567</v>
      </c>
      <c r="Z24" s="77">
        <f t="shared" si="4"/>
        <v>28713160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133635839</v>
      </c>
      <c r="C27" s="21">
        <v>0</v>
      </c>
      <c r="D27" s="103">
        <v>135183831</v>
      </c>
      <c r="E27" s="104">
        <v>153277307</v>
      </c>
      <c r="F27" s="104">
        <v>0</v>
      </c>
      <c r="G27" s="104">
        <v>3951812</v>
      </c>
      <c r="H27" s="104">
        <v>5462241</v>
      </c>
      <c r="I27" s="104">
        <v>9414053</v>
      </c>
      <c r="J27" s="104">
        <v>10519273</v>
      </c>
      <c r="K27" s="104">
        <v>12426595</v>
      </c>
      <c r="L27" s="104">
        <v>5526347</v>
      </c>
      <c r="M27" s="104">
        <v>28472215</v>
      </c>
      <c r="N27" s="104">
        <v>2848834</v>
      </c>
      <c r="O27" s="104">
        <v>6570660</v>
      </c>
      <c r="P27" s="104">
        <v>6915588</v>
      </c>
      <c r="Q27" s="104">
        <v>16335082</v>
      </c>
      <c r="R27" s="104">
        <v>5157842</v>
      </c>
      <c r="S27" s="104">
        <v>9944262</v>
      </c>
      <c r="T27" s="104">
        <v>44797009</v>
      </c>
      <c r="U27" s="104">
        <v>59899113</v>
      </c>
      <c r="V27" s="104">
        <v>114120463</v>
      </c>
      <c r="W27" s="104">
        <v>153277307</v>
      </c>
      <c r="X27" s="104">
        <v>-39156844</v>
      </c>
      <c r="Y27" s="105">
        <v>-25.55</v>
      </c>
      <c r="Z27" s="106">
        <v>153277307</v>
      </c>
    </row>
    <row r="28" spans="1:26" ht="12.75">
      <c r="A28" s="107" t="s">
        <v>47</v>
      </c>
      <c r="B28" s="18">
        <v>76383943</v>
      </c>
      <c r="C28" s="18">
        <v>0</v>
      </c>
      <c r="D28" s="58">
        <v>90755831</v>
      </c>
      <c r="E28" s="59">
        <v>104840044</v>
      </c>
      <c r="F28" s="59">
        <v>0</v>
      </c>
      <c r="G28" s="59">
        <v>3852051</v>
      </c>
      <c r="H28" s="59">
        <v>5282276</v>
      </c>
      <c r="I28" s="59">
        <v>9134327</v>
      </c>
      <c r="J28" s="59">
        <v>9322582</v>
      </c>
      <c r="K28" s="59">
        <v>10631140</v>
      </c>
      <c r="L28" s="59">
        <v>4741651</v>
      </c>
      <c r="M28" s="59">
        <v>24695373</v>
      </c>
      <c r="N28" s="59">
        <v>2721715</v>
      </c>
      <c r="O28" s="59">
        <v>5560044</v>
      </c>
      <c r="P28" s="59">
        <v>4567661</v>
      </c>
      <c r="Q28" s="59">
        <v>12849420</v>
      </c>
      <c r="R28" s="59">
        <v>3988270</v>
      </c>
      <c r="S28" s="59">
        <v>5129202</v>
      </c>
      <c r="T28" s="59">
        <v>31146702</v>
      </c>
      <c r="U28" s="59">
        <v>40264174</v>
      </c>
      <c r="V28" s="59">
        <v>86943294</v>
      </c>
      <c r="W28" s="59">
        <v>104840044</v>
      </c>
      <c r="X28" s="59">
        <v>-17896750</v>
      </c>
      <c r="Y28" s="60">
        <v>-17.07</v>
      </c>
      <c r="Z28" s="61">
        <v>104840044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30981258</v>
      </c>
      <c r="C30" s="18">
        <v>0</v>
      </c>
      <c r="D30" s="58">
        <v>29750000</v>
      </c>
      <c r="E30" s="59">
        <v>34012085</v>
      </c>
      <c r="F30" s="59">
        <v>0</v>
      </c>
      <c r="G30" s="59">
        <v>0</v>
      </c>
      <c r="H30" s="59">
        <v>0</v>
      </c>
      <c r="I30" s="59">
        <v>0</v>
      </c>
      <c r="J30" s="59">
        <v>260604</v>
      </c>
      <c r="K30" s="59">
        <v>1045722</v>
      </c>
      <c r="L30" s="59">
        <v>0</v>
      </c>
      <c r="M30" s="59">
        <v>1306326</v>
      </c>
      <c r="N30" s="59">
        <v>70100</v>
      </c>
      <c r="O30" s="59">
        <v>703989</v>
      </c>
      <c r="P30" s="59">
        <v>1691394</v>
      </c>
      <c r="Q30" s="59">
        <v>2465483</v>
      </c>
      <c r="R30" s="59">
        <v>1136547</v>
      </c>
      <c r="S30" s="59">
        <v>4216838</v>
      </c>
      <c r="T30" s="59">
        <v>12515683</v>
      </c>
      <c r="U30" s="59">
        <v>17869068</v>
      </c>
      <c r="V30" s="59">
        <v>21640877</v>
      </c>
      <c r="W30" s="59">
        <v>34012085</v>
      </c>
      <c r="X30" s="59">
        <v>-12371208</v>
      </c>
      <c r="Y30" s="60">
        <v>-36.37</v>
      </c>
      <c r="Z30" s="61">
        <v>34012085</v>
      </c>
    </row>
    <row r="31" spans="1:26" ht="12.75">
      <c r="A31" s="57" t="s">
        <v>49</v>
      </c>
      <c r="B31" s="18">
        <v>26270638</v>
      </c>
      <c r="C31" s="18">
        <v>0</v>
      </c>
      <c r="D31" s="58">
        <v>14678000</v>
      </c>
      <c r="E31" s="59">
        <v>14425178</v>
      </c>
      <c r="F31" s="59">
        <v>0</v>
      </c>
      <c r="G31" s="59">
        <v>99761</v>
      </c>
      <c r="H31" s="59">
        <v>179965</v>
      </c>
      <c r="I31" s="59">
        <v>279726</v>
      </c>
      <c r="J31" s="59">
        <v>936087</v>
      </c>
      <c r="K31" s="59">
        <v>749733</v>
      </c>
      <c r="L31" s="59">
        <v>784696</v>
      </c>
      <c r="M31" s="59">
        <v>2470516</v>
      </c>
      <c r="N31" s="59">
        <v>57019</v>
      </c>
      <c r="O31" s="59">
        <v>306627</v>
      </c>
      <c r="P31" s="59">
        <v>656533</v>
      </c>
      <c r="Q31" s="59">
        <v>1020179</v>
      </c>
      <c r="R31" s="59">
        <v>33025</v>
      </c>
      <c r="S31" s="59">
        <v>598222</v>
      </c>
      <c r="T31" s="59">
        <v>1134624</v>
      </c>
      <c r="U31" s="59">
        <v>1765871</v>
      </c>
      <c r="V31" s="59">
        <v>5536292</v>
      </c>
      <c r="W31" s="59">
        <v>14425178</v>
      </c>
      <c r="X31" s="59">
        <v>-8888886</v>
      </c>
      <c r="Y31" s="60">
        <v>-61.62</v>
      </c>
      <c r="Z31" s="61">
        <v>14425178</v>
      </c>
    </row>
    <row r="32" spans="1:26" ht="12.75">
      <c r="A32" s="68" t="s">
        <v>50</v>
      </c>
      <c r="B32" s="21">
        <f>SUM(B28:B31)</f>
        <v>133635839</v>
      </c>
      <c r="C32" s="21">
        <f>SUM(C28:C31)</f>
        <v>0</v>
      </c>
      <c r="D32" s="103">
        <f aca="true" t="shared" si="5" ref="D32:Z32">SUM(D28:D31)</f>
        <v>135183831</v>
      </c>
      <c r="E32" s="104">
        <f t="shared" si="5"/>
        <v>153277307</v>
      </c>
      <c r="F32" s="104">
        <f t="shared" si="5"/>
        <v>0</v>
      </c>
      <c r="G32" s="104">
        <f t="shared" si="5"/>
        <v>3951812</v>
      </c>
      <c r="H32" s="104">
        <f t="shared" si="5"/>
        <v>5462241</v>
      </c>
      <c r="I32" s="104">
        <f t="shared" si="5"/>
        <v>9414053</v>
      </c>
      <c r="J32" s="104">
        <f t="shared" si="5"/>
        <v>10519273</v>
      </c>
      <c r="K32" s="104">
        <f t="shared" si="5"/>
        <v>12426595</v>
      </c>
      <c r="L32" s="104">
        <f t="shared" si="5"/>
        <v>5526347</v>
      </c>
      <c r="M32" s="104">
        <f t="shared" si="5"/>
        <v>28472215</v>
      </c>
      <c r="N32" s="104">
        <f t="shared" si="5"/>
        <v>2848834</v>
      </c>
      <c r="O32" s="104">
        <f t="shared" si="5"/>
        <v>6570660</v>
      </c>
      <c r="P32" s="104">
        <f t="shared" si="5"/>
        <v>6915588</v>
      </c>
      <c r="Q32" s="104">
        <f t="shared" si="5"/>
        <v>16335082</v>
      </c>
      <c r="R32" s="104">
        <f t="shared" si="5"/>
        <v>5157842</v>
      </c>
      <c r="S32" s="104">
        <f t="shared" si="5"/>
        <v>9944262</v>
      </c>
      <c r="T32" s="104">
        <f t="shared" si="5"/>
        <v>44797009</v>
      </c>
      <c r="U32" s="104">
        <f t="shared" si="5"/>
        <v>59899113</v>
      </c>
      <c r="V32" s="104">
        <f t="shared" si="5"/>
        <v>114120463</v>
      </c>
      <c r="W32" s="104">
        <f t="shared" si="5"/>
        <v>153277307</v>
      </c>
      <c r="X32" s="104">
        <f t="shared" si="5"/>
        <v>-39156844</v>
      </c>
      <c r="Y32" s="105">
        <f>+IF(W32&lt;&gt;0,(X32/W32)*100,0)</f>
        <v>-25.54640655318925</v>
      </c>
      <c r="Z32" s="106">
        <f t="shared" si="5"/>
        <v>153277307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505815682</v>
      </c>
      <c r="C35" s="18">
        <v>0</v>
      </c>
      <c r="D35" s="58">
        <v>407424151</v>
      </c>
      <c r="E35" s="59">
        <v>429411643</v>
      </c>
      <c r="F35" s="59">
        <v>596046443</v>
      </c>
      <c r="G35" s="59">
        <v>-40453527</v>
      </c>
      <c r="H35" s="59">
        <v>19470340</v>
      </c>
      <c r="I35" s="59">
        <v>575063256</v>
      </c>
      <c r="J35" s="59">
        <v>4819402</v>
      </c>
      <c r="K35" s="59">
        <v>3006424</v>
      </c>
      <c r="L35" s="59">
        <v>-24570405</v>
      </c>
      <c r="M35" s="59">
        <v>-16744579</v>
      </c>
      <c r="N35" s="59">
        <v>8464934</v>
      </c>
      <c r="O35" s="59">
        <v>57737531</v>
      </c>
      <c r="P35" s="59">
        <v>60402852</v>
      </c>
      <c r="Q35" s="59">
        <v>126605317</v>
      </c>
      <c r="R35" s="59">
        <v>5603222</v>
      </c>
      <c r="S35" s="59">
        <v>-3994034</v>
      </c>
      <c r="T35" s="59">
        <v>-21459238</v>
      </c>
      <c r="U35" s="59">
        <v>-19850050</v>
      </c>
      <c r="V35" s="59">
        <v>665073944</v>
      </c>
      <c r="W35" s="59">
        <v>429411643</v>
      </c>
      <c r="X35" s="59">
        <v>235662301</v>
      </c>
      <c r="Y35" s="60">
        <v>54.88</v>
      </c>
      <c r="Z35" s="61">
        <v>429411643</v>
      </c>
    </row>
    <row r="36" spans="1:26" ht="12.75">
      <c r="A36" s="57" t="s">
        <v>53</v>
      </c>
      <c r="B36" s="18">
        <v>2046995474</v>
      </c>
      <c r="C36" s="18">
        <v>0</v>
      </c>
      <c r="D36" s="58">
        <v>2091761158</v>
      </c>
      <c r="E36" s="59">
        <v>2121851521</v>
      </c>
      <c r="F36" s="59">
        <v>2046403571</v>
      </c>
      <c r="G36" s="59">
        <v>4543716</v>
      </c>
      <c r="H36" s="59">
        <v>-33106704</v>
      </c>
      <c r="I36" s="59">
        <v>2017840583</v>
      </c>
      <c r="J36" s="59">
        <v>-172912</v>
      </c>
      <c r="K36" s="59">
        <v>1750881</v>
      </c>
      <c r="L36" s="59">
        <v>-4732310</v>
      </c>
      <c r="M36" s="59">
        <v>-3154341</v>
      </c>
      <c r="N36" s="59">
        <v>-8951513</v>
      </c>
      <c r="O36" s="59">
        <v>-4264938</v>
      </c>
      <c r="P36" s="59">
        <v>-3936543</v>
      </c>
      <c r="Q36" s="59">
        <v>-17152994</v>
      </c>
      <c r="R36" s="59">
        <v>-5685955</v>
      </c>
      <c r="S36" s="59">
        <v>-1239363</v>
      </c>
      <c r="T36" s="59">
        <v>34619975</v>
      </c>
      <c r="U36" s="59">
        <v>27694657</v>
      </c>
      <c r="V36" s="59">
        <v>2025227905</v>
      </c>
      <c r="W36" s="59">
        <v>2121851521</v>
      </c>
      <c r="X36" s="59">
        <v>-96623616</v>
      </c>
      <c r="Y36" s="60">
        <v>-4.55</v>
      </c>
      <c r="Z36" s="61">
        <v>2121851521</v>
      </c>
    </row>
    <row r="37" spans="1:26" ht="12.75">
      <c r="A37" s="57" t="s">
        <v>54</v>
      </c>
      <c r="B37" s="18">
        <v>330307300</v>
      </c>
      <c r="C37" s="18">
        <v>0</v>
      </c>
      <c r="D37" s="58">
        <v>216380973</v>
      </c>
      <c r="E37" s="59">
        <v>246978008</v>
      </c>
      <c r="F37" s="59">
        <v>181451218</v>
      </c>
      <c r="G37" s="59">
        <v>96226130</v>
      </c>
      <c r="H37" s="59">
        <v>52460202</v>
      </c>
      <c r="I37" s="59">
        <v>330137550</v>
      </c>
      <c r="J37" s="59">
        <v>7728188</v>
      </c>
      <c r="K37" s="59">
        <v>20231389</v>
      </c>
      <c r="L37" s="59">
        <v>-37598715</v>
      </c>
      <c r="M37" s="59">
        <v>-9639138</v>
      </c>
      <c r="N37" s="59">
        <v>-13188993</v>
      </c>
      <c r="O37" s="59">
        <v>15092972</v>
      </c>
      <c r="P37" s="59">
        <v>24970548</v>
      </c>
      <c r="Q37" s="59">
        <v>26874527</v>
      </c>
      <c r="R37" s="59">
        <v>555404</v>
      </c>
      <c r="S37" s="59">
        <v>-6817971</v>
      </c>
      <c r="T37" s="59">
        <v>-14345511</v>
      </c>
      <c r="U37" s="59">
        <v>-20608078</v>
      </c>
      <c r="V37" s="59">
        <v>326764861</v>
      </c>
      <c r="W37" s="59">
        <v>246978008</v>
      </c>
      <c r="X37" s="59">
        <v>79786853</v>
      </c>
      <c r="Y37" s="60">
        <v>32.31</v>
      </c>
      <c r="Z37" s="61">
        <v>246978008</v>
      </c>
    </row>
    <row r="38" spans="1:26" ht="12.75">
      <c r="A38" s="57" t="s">
        <v>55</v>
      </c>
      <c r="B38" s="18">
        <v>162423965</v>
      </c>
      <c r="C38" s="18">
        <v>0</v>
      </c>
      <c r="D38" s="58">
        <v>186294505</v>
      </c>
      <c r="E38" s="59">
        <v>196502553</v>
      </c>
      <c r="F38" s="59">
        <v>191114625</v>
      </c>
      <c r="G38" s="59">
        <v>-28690672</v>
      </c>
      <c r="H38" s="59">
        <v>0</v>
      </c>
      <c r="I38" s="59">
        <v>162423953</v>
      </c>
      <c r="J38" s="59">
        <v>0</v>
      </c>
      <c r="K38" s="59">
        <v>0</v>
      </c>
      <c r="L38" s="59">
        <v>-261697</v>
      </c>
      <c r="M38" s="59">
        <v>-261697</v>
      </c>
      <c r="N38" s="59">
        <v>0</v>
      </c>
      <c r="O38" s="59">
        <v>0</v>
      </c>
      <c r="P38" s="59">
        <v>-459908</v>
      </c>
      <c r="Q38" s="59">
        <v>-459908</v>
      </c>
      <c r="R38" s="59">
        <v>0</v>
      </c>
      <c r="S38" s="59">
        <v>0</v>
      </c>
      <c r="T38" s="59">
        <v>24594822</v>
      </c>
      <c r="U38" s="59">
        <v>24594822</v>
      </c>
      <c r="V38" s="59">
        <v>186297170</v>
      </c>
      <c r="W38" s="59">
        <v>196502553</v>
      </c>
      <c r="X38" s="59">
        <v>-10205383</v>
      </c>
      <c r="Y38" s="60">
        <v>-5.19</v>
      </c>
      <c r="Z38" s="61">
        <v>196502553</v>
      </c>
    </row>
    <row r="39" spans="1:26" ht="12.75">
      <c r="A39" s="57" t="s">
        <v>56</v>
      </c>
      <c r="B39" s="18">
        <v>2126313655</v>
      </c>
      <c r="C39" s="18">
        <v>0</v>
      </c>
      <c r="D39" s="58">
        <v>2096587845</v>
      </c>
      <c r="E39" s="59">
        <v>2110598923</v>
      </c>
      <c r="F39" s="59">
        <v>2269937191</v>
      </c>
      <c r="G39" s="59">
        <v>-103498296</v>
      </c>
      <c r="H39" s="59">
        <v>0</v>
      </c>
      <c r="I39" s="59">
        <v>2166438895</v>
      </c>
      <c r="J39" s="59">
        <v>-3081692</v>
      </c>
      <c r="K39" s="59">
        <v>-15474077</v>
      </c>
      <c r="L39" s="59">
        <v>20120598</v>
      </c>
      <c r="M39" s="59">
        <v>1564829</v>
      </c>
      <c r="N39" s="59">
        <v>0</v>
      </c>
      <c r="O39" s="59">
        <v>0</v>
      </c>
      <c r="P39" s="59">
        <v>31955663</v>
      </c>
      <c r="Q39" s="59">
        <v>31955663</v>
      </c>
      <c r="R39" s="59">
        <v>-638134</v>
      </c>
      <c r="S39" s="59">
        <v>1584577</v>
      </c>
      <c r="T39" s="59">
        <v>77323</v>
      </c>
      <c r="U39" s="59">
        <v>1023766</v>
      </c>
      <c r="V39" s="59">
        <v>2200983153</v>
      </c>
      <c r="W39" s="59">
        <v>2110598923</v>
      </c>
      <c r="X39" s="59">
        <v>90384230</v>
      </c>
      <c r="Y39" s="60">
        <v>4.28</v>
      </c>
      <c r="Z39" s="61">
        <v>2110598923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-865037306</v>
      </c>
      <c r="C42" s="18">
        <v>0</v>
      </c>
      <c r="D42" s="58">
        <v>-993967516</v>
      </c>
      <c r="E42" s="59">
        <v>-1046613925</v>
      </c>
      <c r="F42" s="59">
        <v>-31926766</v>
      </c>
      <c r="G42" s="59">
        <v>-77957723</v>
      </c>
      <c r="H42" s="59">
        <v>-127306148</v>
      </c>
      <c r="I42" s="59">
        <v>-237190637</v>
      </c>
      <c r="J42" s="59">
        <v>-81368695</v>
      </c>
      <c r="K42" s="59">
        <v>-89805347</v>
      </c>
      <c r="L42" s="59">
        <v>-75794858</v>
      </c>
      <c r="M42" s="59">
        <v>-246968900</v>
      </c>
      <c r="N42" s="59">
        <v>-63458915</v>
      </c>
      <c r="O42" s="59">
        <v>-66221138</v>
      </c>
      <c r="P42" s="59">
        <v>-64415724</v>
      </c>
      <c r="Q42" s="59">
        <v>-194095777</v>
      </c>
      <c r="R42" s="59">
        <v>-67304238</v>
      </c>
      <c r="S42" s="59">
        <v>-67645185</v>
      </c>
      <c r="T42" s="59">
        <v>-56203665</v>
      </c>
      <c r="U42" s="59">
        <v>-191153088</v>
      </c>
      <c r="V42" s="59">
        <v>-869408402</v>
      </c>
      <c r="W42" s="59">
        <v>-1046613925</v>
      </c>
      <c r="X42" s="59">
        <v>177205523</v>
      </c>
      <c r="Y42" s="60">
        <v>-16.93</v>
      </c>
      <c r="Z42" s="61">
        <v>-1046613925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44784908</v>
      </c>
      <c r="C44" s="18">
        <v>0</v>
      </c>
      <c r="D44" s="58">
        <v>1052097</v>
      </c>
      <c r="E44" s="59">
        <v>707718</v>
      </c>
      <c r="F44" s="59">
        <v>15733405</v>
      </c>
      <c r="G44" s="59">
        <v>-16993790</v>
      </c>
      <c r="H44" s="59">
        <v>2068572</v>
      </c>
      <c r="I44" s="59">
        <v>808187</v>
      </c>
      <c r="J44" s="59">
        <v>769489</v>
      </c>
      <c r="K44" s="59">
        <v>700595</v>
      </c>
      <c r="L44" s="59">
        <v>11695911</v>
      </c>
      <c r="M44" s="59">
        <v>13165995</v>
      </c>
      <c r="N44" s="59">
        <v>744466</v>
      </c>
      <c r="O44" s="59">
        <v>758383</v>
      </c>
      <c r="P44" s="59">
        <v>571387</v>
      </c>
      <c r="Q44" s="59">
        <v>2074236</v>
      </c>
      <c r="R44" s="59">
        <v>653578</v>
      </c>
      <c r="S44" s="59">
        <v>707005</v>
      </c>
      <c r="T44" s="59">
        <v>12716376</v>
      </c>
      <c r="U44" s="59">
        <v>14076959</v>
      </c>
      <c r="V44" s="59">
        <v>30125377</v>
      </c>
      <c r="W44" s="59">
        <v>1759815</v>
      </c>
      <c r="X44" s="59">
        <v>28365562</v>
      </c>
      <c r="Y44" s="60">
        <v>1611.85</v>
      </c>
      <c r="Z44" s="61">
        <v>707718</v>
      </c>
    </row>
    <row r="45" spans="1:26" ht="12.75">
      <c r="A45" s="68" t="s">
        <v>61</v>
      </c>
      <c r="B45" s="21">
        <v>-618268282</v>
      </c>
      <c r="C45" s="21">
        <v>0</v>
      </c>
      <c r="D45" s="103">
        <v>-790062156</v>
      </c>
      <c r="E45" s="104">
        <v>-823287917</v>
      </c>
      <c r="F45" s="104">
        <v>275944615</v>
      </c>
      <c r="G45" s="104">
        <f>+F45+G42+G43+G44+G83</f>
        <v>181754713</v>
      </c>
      <c r="H45" s="104">
        <f>+G45+H42+H43+H44+H83</f>
        <v>56517137</v>
      </c>
      <c r="I45" s="104">
        <f>+H45</f>
        <v>56517137</v>
      </c>
      <c r="J45" s="104">
        <f>+H45+J42+J43+J44+J83</f>
        <v>-24082069</v>
      </c>
      <c r="K45" s="104">
        <f>+J45+K42+K43+K44+K83</f>
        <v>-113186821</v>
      </c>
      <c r="L45" s="104">
        <f>+K45+L42+L43+L44+L83</f>
        <v>-177285768</v>
      </c>
      <c r="M45" s="104">
        <f>+L45</f>
        <v>-177285768</v>
      </c>
      <c r="N45" s="104">
        <f>+L45+N42+N43+N44+N83</f>
        <v>-240000217</v>
      </c>
      <c r="O45" s="104">
        <f>+N45+O42+O43+O44+O83</f>
        <v>-305462972</v>
      </c>
      <c r="P45" s="104">
        <f>+O45+P42+P43+P44+P83</f>
        <v>-369307309</v>
      </c>
      <c r="Q45" s="104">
        <f>+P45</f>
        <v>-369307309</v>
      </c>
      <c r="R45" s="104">
        <f>+P45+R42+R43+R44+R83</f>
        <v>-435957969</v>
      </c>
      <c r="S45" s="104">
        <f>+R45+S42+S43+S44+S83</f>
        <v>-502896149</v>
      </c>
      <c r="T45" s="104">
        <f>+S45+T42+T43+T44+T83</f>
        <v>-546383438</v>
      </c>
      <c r="U45" s="104">
        <f>+T45</f>
        <v>-546383438</v>
      </c>
      <c r="V45" s="104">
        <f>+U45</f>
        <v>-546383438</v>
      </c>
      <c r="W45" s="104">
        <f>+W83+W42+W43+W44</f>
        <v>-1026302587</v>
      </c>
      <c r="X45" s="104">
        <f>+V45-W45</f>
        <v>479919149</v>
      </c>
      <c r="Y45" s="105">
        <f>+IF(W45&lt;&gt;0,+(X45/W45)*100,0)</f>
        <v>-46.76195452287211</v>
      </c>
      <c r="Z45" s="106">
        <v>-823287917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98</v>
      </c>
      <c r="B47" s="119" t="s">
        <v>84</v>
      </c>
      <c r="C47" s="119"/>
      <c r="D47" s="120" t="s">
        <v>85</v>
      </c>
      <c r="E47" s="121" t="s">
        <v>86</v>
      </c>
      <c r="F47" s="122"/>
      <c r="G47" s="122"/>
      <c r="H47" s="122"/>
      <c r="I47" s="123" t="s">
        <v>87</v>
      </c>
      <c r="J47" s="122"/>
      <c r="K47" s="122"/>
      <c r="L47" s="122"/>
      <c r="M47" s="123" t="s">
        <v>88</v>
      </c>
      <c r="N47" s="124"/>
      <c r="O47" s="124"/>
      <c r="P47" s="124"/>
      <c r="Q47" s="123" t="s">
        <v>89</v>
      </c>
      <c r="R47" s="124"/>
      <c r="S47" s="124"/>
      <c r="T47" s="124"/>
      <c r="U47" s="123" t="s">
        <v>90</v>
      </c>
      <c r="V47" s="123" t="s">
        <v>91</v>
      </c>
      <c r="W47" s="123" t="s">
        <v>92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213757870</v>
      </c>
      <c r="C68" s="18">
        <v>0</v>
      </c>
      <c r="D68" s="19">
        <v>222421542</v>
      </c>
      <c r="E68" s="20">
        <v>239732016</v>
      </c>
      <c r="F68" s="20">
        <v>20422173</v>
      </c>
      <c r="G68" s="20">
        <v>20564357</v>
      </c>
      <c r="H68" s="20">
        <v>20867933</v>
      </c>
      <c r="I68" s="20">
        <v>61854463</v>
      </c>
      <c r="J68" s="20">
        <v>20530052</v>
      </c>
      <c r="K68" s="20">
        <v>20322471</v>
      </c>
      <c r="L68" s="20">
        <v>20401625</v>
      </c>
      <c r="M68" s="20">
        <v>61254148</v>
      </c>
      <c r="N68" s="20">
        <v>18785792</v>
      </c>
      <c r="O68" s="20">
        <v>19922309</v>
      </c>
      <c r="P68" s="20">
        <v>19678346</v>
      </c>
      <c r="Q68" s="20">
        <v>58386447</v>
      </c>
      <c r="R68" s="20">
        <v>20313981</v>
      </c>
      <c r="S68" s="20">
        <v>20155814</v>
      </c>
      <c r="T68" s="20">
        <v>20151978</v>
      </c>
      <c r="U68" s="20">
        <v>60621773</v>
      </c>
      <c r="V68" s="20">
        <v>242116831</v>
      </c>
      <c r="W68" s="20">
        <v>239732016</v>
      </c>
      <c r="X68" s="20">
        <v>0</v>
      </c>
      <c r="Y68" s="19">
        <v>0</v>
      </c>
      <c r="Z68" s="22">
        <v>239732016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347195998</v>
      </c>
      <c r="C70" s="18">
        <v>0</v>
      </c>
      <c r="D70" s="19">
        <v>394641931</v>
      </c>
      <c r="E70" s="20">
        <v>368641931</v>
      </c>
      <c r="F70" s="20">
        <v>35482528</v>
      </c>
      <c r="G70" s="20">
        <v>38165959</v>
      </c>
      <c r="H70" s="20">
        <v>36090712</v>
      </c>
      <c r="I70" s="20">
        <v>109739199</v>
      </c>
      <c r="J70" s="20">
        <v>30381448</v>
      </c>
      <c r="K70" s="20">
        <v>30635130</v>
      </c>
      <c r="L70" s="20">
        <v>29395089</v>
      </c>
      <c r="M70" s="20">
        <v>90411667</v>
      </c>
      <c r="N70" s="20">
        <v>23829649</v>
      </c>
      <c r="O70" s="20">
        <v>29362442</v>
      </c>
      <c r="P70" s="20">
        <v>26347615</v>
      </c>
      <c r="Q70" s="20">
        <v>79539706</v>
      </c>
      <c r="R70" s="20">
        <v>28678020</v>
      </c>
      <c r="S70" s="20">
        <v>23661158</v>
      </c>
      <c r="T70" s="20">
        <v>9109875</v>
      </c>
      <c r="U70" s="20">
        <v>61449053</v>
      </c>
      <c r="V70" s="20">
        <v>341139625</v>
      </c>
      <c r="W70" s="20">
        <v>368641931</v>
      </c>
      <c r="X70" s="20">
        <v>0</v>
      </c>
      <c r="Y70" s="19">
        <v>0</v>
      </c>
      <c r="Z70" s="22">
        <v>368641931</v>
      </c>
    </row>
    <row r="71" spans="1:26" ht="12.75" hidden="1">
      <c r="A71" s="38" t="s">
        <v>67</v>
      </c>
      <c r="B71" s="18">
        <v>228957257</v>
      </c>
      <c r="C71" s="18">
        <v>0</v>
      </c>
      <c r="D71" s="19">
        <v>214303946</v>
      </c>
      <c r="E71" s="20">
        <v>239273090</v>
      </c>
      <c r="F71" s="20">
        <v>19668845</v>
      </c>
      <c r="G71" s="20">
        <v>19496069</v>
      </c>
      <c r="H71" s="20">
        <v>21635930</v>
      </c>
      <c r="I71" s="20">
        <v>60800844</v>
      </c>
      <c r="J71" s="20">
        <v>21651996</v>
      </c>
      <c r="K71" s="20">
        <v>22005943</v>
      </c>
      <c r="L71" s="20">
        <v>19540926</v>
      </c>
      <c r="M71" s="20">
        <v>63198865</v>
      </c>
      <c r="N71" s="20">
        <v>20296038</v>
      </c>
      <c r="O71" s="20">
        <v>19653737</v>
      </c>
      <c r="P71" s="20">
        <v>18018823</v>
      </c>
      <c r="Q71" s="20">
        <v>57968598</v>
      </c>
      <c r="R71" s="20">
        <v>18724042</v>
      </c>
      <c r="S71" s="20">
        <v>18078506</v>
      </c>
      <c r="T71" s="20">
        <v>14686413</v>
      </c>
      <c r="U71" s="20">
        <v>51488961</v>
      </c>
      <c r="V71" s="20">
        <v>233457268</v>
      </c>
      <c r="W71" s="20">
        <v>239273090</v>
      </c>
      <c r="X71" s="20">
        <v>0</v>
      </c>
      <c r="Y71" s="19">
        <v>0</v>
      </c>
      <c r="Z71" s="22">
        <v>239273090</v>
      </c>
    </row>
    <row r="72" spans="1:26" ht="12.75" hidden="1">
      <c r="A72" s="38" t="s">
        <v>68</v>
      </c>
      <c r="B72" s="18">
        <v>42105387</v>
      </c>
      <c r="C72" s="18">
        <v>0</v>
      </c>
      <c r="D72" s="19">
        <v>44377691</v>
      </c>
      <c r="E72" s="20">
        <v>41877691</v>
      </c>
      <c r="F72" s="20">
        <v>3792133</v>
      </c>
      <c r="G72" s="20">
        <v>3813192</v>
      </c>
      <c r="H72" s="20">
        <v>3678606</v>
      </c>
      <c r="I72" s="20">
        <v>11283931</v>
      </c>
      <c r="J72" s="20">
        <v>3661223</v>
      </c>
      <c r="K72" s="20">
        <v>4160851</v>
      </c>
      <c r="L72" s="20">
        <v>3778823</v>
      </c>
      <c r="M72" s="20">
        <v>11600897</v>
      </c>
      <c r="N72" s="20">
        <v>3779626</v>
      </c>
      <c r="O72" s="20">
        <v>3860831</v>
      </c>
      <c r="P72" s="20">
        <v>3786021</v>
      </c>
      <c r="Q72" s="20">
        <v>11426478</v>
      </c>
      <c r="R72" s="20">
        <v>3829303</v>
      </c>
      <c r="S72" s="20">
        <v>3725129</v>
      </c>
      <c r="T72" s="20">
        <v>3735076</v>
      </c>
      <c r="U72" s="20">
        <v>11289508</v>
      </c>
      <c r="V72" s="20">
        <v>45600814</v>
      </c>
      <c r="W72" s="20">
        <v>41877691</v>
      </c>
      <c r="X72" s="20">
        <v>0</v>
      </c>
      <c r="Y72" s="19">
        <v>0</v>
      </c>
      <c r="Z72" s="22">
        <v>41877691</v>
      </c>
    </row>
    <row r="73" spans="1:26" ht="12.75" hidden="1">
      <c r="A73" s="38" t="s">
        <v>69</v>
      </c>
      <c r="B73" s="18">
        <v>39007722</v>
      </c>
      <c r="C73" s="18">
        <v>0</v>
      </c>
      <c r="D73" s="19">
        <v>41047378</v>
      </c>
      <c r="E73" s="20">
        <v>42047378</v>
      </c>
      <c r="F73" s="20">
        <v>3374319</v>
      </c>
      <c r="G73" s="20">
        <v>3405542</v>
      </c>
      <c r="H73" s="20">
        <v>3493206</v>
      </c>
      <c r="I73" s="20">
        <v>10273067</v>
      </c>
      <c r="J73" s="20">
        <v>3486775</v>
      </c>
      <c r="K73" s="20">
        <v>3591866</v>
      </c>
      <c r="L73" s="20">
        <v>3513251</v>
      </c>
      <c r="M73" s="20">
        <v>10591892</v>
      </c>
      <c r="N73" s="20">
        <v>3423712</v>
      </c>
      <c r="O73" s="20">
        <v>3595463</v>
      </c>
      <c r="P73" s="20">
        <v>3582808</v>
      </c>
      <c r="Q73" s="20">
        <v>10601983</v>
      </c>
      <c r="R73" s="20">
        <v>3377652</v>
      </c>
      <c r="S73" s="20">
        <v>3379430</v>
      </c>
      <c r="T73" s="20">
        <v>3696089</v>
      </c>
      <c r="U73" s="20">
        <v>10453171</v>
      </c>
      <c r="V73" s="20">
        <v>41920113</v>
      </c>
      <c r="W73" s="20">
        <v>42047378</v>
      </c>
      <c r="X73" s="20">
        <v>0</v>
      </c>
      <c r="Y73" s="19">
        <v>0</v>
      </c>
      <c r="Z73" s="22">
        <v>42047378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12404400</v>
      </c>
      <c r="C75" s="27">
        <v>0</v>
      </c>
      <c r="D75" s="28">
        <v>7829010</v>
      </c>
      <c r="E75" s="29">
        <v>15980348</v>
      </c>
      <c r="F75" s="29">
        <v>1164140</v>
      </c>
      <c r="G75" s="29">
        <v>1260755</v>
      </c>
      <c r="H75" s="29">
        <v>1346897</v>
      </c>
      <c r="I75" s="29">
        <v>3771792</v>
      </c>
      <c r="J75" s="29">
        <v>1911677</v>
      </c>
      <c r="K75" s="29">
        <v>1585868</v>
      </c>
      <c r="L75" s="29">
        <v>1269106</v>
      </c>
      <c r="M75" s="29">
        <v>4766651</v>
      </c>
      <c r="N75" s="29">
        <v>1410467</v>
      </c>
      <c r="O75" s="29">
        <v>1536351</v>
      </c>
      <c r="P75" s="29">
        <v>1696589</v>
      </c>
      <c r="Q75" s="29">
        <v>4643407</v>
      </c>
      <c r="R75" s="29">
        <v>1808830</v>
      </c>
      <c r="S75" s="29">
        <v>1956796</v>
      </c>
      <c r="T75" s="29">
        <v>2016801</v>
      </c>
      <c r="U75" s="29">
        <v>5782427</v>
      </c>
      <c r="V75" s="29">
        <v>18964277</v>
      </c>
      <c r="W75" s="29">
        <v>15980348</v>
      </c>
      <c r="X75" s="29">
        <v>0</v>
      </c>
      <c r="Y75" s="28">
        <v>0</v>
      </c>
      <c r="Z75" s="30">
        <v>15980348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201984116</v>
      </c>
      <c r="C83" s="18"/>
      <c r="D83" s="19">
        <v>202853263</v>
      </c>
      <c r="E83" s="20">
        <v>222618290</v>
      </c>
      <c r="F83" s="20">
        <v>292137976</v>
      </c>
      <c r="G83" s="20">
        <v>761611</v>
      </c>
      <c r="H83" s="20"/>
      <c r="I83" s="20">
        <v>292137976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292137976</v>
      </c>
      <c r="W83" s="20">
        <v>18551523</v>
      </c>
      <c r="X83" s="20"/>
      <c r="Y83" s="19"/>
      <c r="Z83" s="22">
        <v>222618290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109687922</v>
      </c>
      <c r="C5" s="18">
        <v>0</v>
      </c>
      <c r="D5" s="58">
        <v>116940708</v>
      </c>
      <c r="E5" s="59">
        <v>129290402</v>
      </c>
      <c r="F5" s="59">
        <v>10127427</v>
      </c>
      <c r="G5" s="59">
        <v>11033277</v>
      </c>
      <c r="H5" s="59">
        <v>10578928</v>
      </c>
      <c r="I5" s="59">
        <v>31739632</v>
      </c>
      <c r="J5" s="59">
        <v>10572226</v>
      </c>
      <c r="K5" s="59">
        <v>11107806</v>
      </c>
      <c r="L5" s="59">
        <v>11225536</v>
      </c>
      <c r="M5" s="59">
        <v>32905568</v>
      </c>
      <c r="N5" s="59">
        <v>11307090</v>
      </c>
      <c r="O5" s="59">
        <v>11029607</v>
      </c>
      <c r="P5" s="59">
        <v>11285723</v>
      </c>
      <c r="Q5" s="59">
        <v>33622420</v>
      </c>
      <c r="R5" s="59">
        <v>11286676</v>
      </c>
      <c r="S5" s="59">
        <v>11286258</v>
      </c>
      <c r="T5" s="59">
        <v>10968649</v>
      </c>
      <c r="U5" s="59">
        <v>33541583</v>
      </c>
      <c r="V5" s="59">
        <v>131809203</v>
      </c>
      <c r="W5" s="59">
        <v>129290402</v>
      </c>
      <c r="X5" s="59">
        <v>2518801</v>
      </c>
      <c r="Y5" s="60">
        <v>1.95</v>
      </c>
      <c r="Z5" s="61">
        <v>129290402</v>
      </c>
    </row>
    <row r="6" spans="1:26" ht="12.75">
      <c r="A6" s="57" t="s">
        <v>32</v>
      </c>
      <c r="B6" s="18">
        <v>473508574</v>
      </c>
      <c r="C6" s="18">
        <v>0</v>
      </c>
      <c r="D6" s="58">
        <v>528987505</v>
      </c>
      <c r="E6" s="59">
        <v>532664549</v>
      </c>
      <c r="F6" s="59">
        <v>40840277</v>
      </c>
      <c r="G6" s="59">
        <v>51501924</v>
      </c>
      <c r="H6" s="59">
        <v>56813729</v>
      </c>
      <c r="I6" s="59">
        <v>149155930</v>
      </c>
      <c r="J6" s="59">
        <v>41325350</v>
      </c>
      <c r="K6" s="59">
        <v>42011591</v>
      </c>
      <c r="L6" s="59">
        <v>44308242</v>
      </c>
      <c r="M6" s="59">
        <v>127645183</v>
      </c>
      <c r="N6" s="59">
        <v>47230745</v>
      </c>
      <c r="O6" s="59">
        <v>45918349</v>
      </c>
      <c r="P6" s="59">
        <v>44965457</v>
      </c>
      <c r="Q6" s="59">
        <v>138114551</v>
      </c>
      <c r="R6" s="59">
        <v>42486470</v>
      </c>
      <c r="S6" s="59">
        <v>40420098</v>
      </c>
      <c r="T6" s="59">
        <v>42230415</v>
      </c>
      <c r="U6" s="59">
        <v>125136983</v>
      </c>
      <c r="V6" s="59">
        <v>540052647</v>
      </c>
      <c r="W6" s="59">
        <v>532664549</v>
      </c>
      <c r="X6" s="59">
        <v>7388098</v>
      </c>
      <c r="Y6" s="60">
        <v>1.39</v>
      </c>
      <c r="Z6" s="61">
        <v>532664549</v>
      </c>
    </row>
    <row r="7" spans="1:26" ht="12.75">
      <c r="A7" s="57" t="s">
        <v>33</v>
      </c>
      <c r="B7" s="18">
        <v>5492763</v>
      </c>
      <c r="C7" s="18">
        <v>0</v>
      </c>
      <c r="D7" s="58">
        <v>2956800</v>
      </c>
      <c r="E7" s="59">
        <v>4402934</v>
      </c>
      <c r="F7" s="59">
        <v>120389</v>
      </c>
      <c r="G7" s="59">
        <v>485335</v>
      </c>
      <c r="H7" s="59">
        <v>358474</v>
      </c>
      <c r="I7" s="59">
        <v>964198</v>
      </c>
      <c r="J7" s="59">
        <v>262770</v>
      </c>
      <c r="K7" s="59">
        <v>321570</v>
      </c>
      <c r="L7" s="59">
        <v>778617</v>
      </c>
      <c r="M7" s="59">
        <v>1362957</v>
      </c>
      <c r="N7" s="59">
        <v>1074363</v>
      </c>
      <c r="O7" s="59">
        <v>224374</v>
      </c>
      <c r="P7" s="59">
        <v>195442</v>
      </c>
      <c r="Q7" s="59">
        <v>1494179</v>
      </c>
      <c r="R7" s="59">
        <v>97444</v>
      </c>
      <c r="S7" s="59">
        <v>570646</v>
      </c>
      <c r="T7" s="59">
        <v>147764</v>
      </c>
      <c r="U7" s="59">
        <v>815854</v>
      </c>
      <c r="V7" s="59">
        <v>4637188</v>
      </c>
      <c r="W7" s="59">
        <v>4402934</v>
      </c>
      <c r="X7" s="59">
        <v>234254</v>
      </c>
      <c r="Y7" s="60">
        <v>5.32</v>
      </c>
      <c r="Z7" s="61">
        <v>4402934</v>
      </c>
    </row>
    <row r="8" spans="1:26" ht="12.75">
      <c r="A8" s="57" t="s">
        <v>34</v>
      </c>
      <c r="B8" s="18">
        <v>135169641</v>
      </c>
      <c r="C8" s="18">
        <v>0</v>
      </c>
      <c r="D8" s="58">
        <v>156669915</v>
      </c>
      <c r="E8" s="59">
        <v>158789400</v>
      </c>
      <c r="F8" s="59">
        <v>55735000</v>
      </c>
      <c r="G8" s="59">
        <v>0</v>
      </c>
      <c r="H8" s="59">
        <v>1386774</v>
      </c>
      <c r="I8" s="59">
        <v>57121774</v>
      </c>
      <c r="J8" s="59">
        <v>4741291</v>
      </c>
      <c r="K8" s="59">
        <v>0</v>
      </c>
      <c r="L8" s="59">
        <v>43149799</v>
      </c>
      <c r="M8" s="59">
        <v>47891090</v>
      </c>
      <c r="N8" s="59">
        <v>1777494</v>
      </c>
      <c r="O8" s="59">
        <v>0</v>
      </c>
      <c r="P8" s="59">
        <v>33442000</v>
      </c>
      <c r="Q8" s="59">
        <v>35219494</v>
      </c>
      <c r="R8" s="59">
        <v>2452165</v>
      </c>
      <c r="S8" s="59">
        <v>0</v>
      </c>
      <c r="T8" s="59">
        <v>0</v>
      </c>
      <c r="U8" s="59">
        <v>2452165</v>
      </c>
      <c r="V8" s="59">
        <v>142684523</v>
      </c>
      <c r="W8" s="59">
        <v>158789400</v>
      </c>
      <c r="X8" s="59">
        <v>-16104877</v>
      </c>
      <c r="Y8" s="60">
        <v>-10.14</v>
      </c>
      <c r="Z8" s="61">
        <v>158789400</v>
      </c>
    </row>
    <row r="9" spans="1:26" ht="12.75">
      <c r="A9" s="57" t="s">
        <v>35</v>
      </c>
      <c r="B9" s="18">
        <v>38895949</v>
      </c>
      <c r="C9" s="18">
        <v>0</v>
      </c>
      <c r="D9" s="58">
        <v>85585465</v>
      </c>
      <c r="E9" s="59">
        <v>40369650</v>
      </c>
      <c r="F9" s="59">
        <v>2843633</v>
      </c>
      <c r="G9" s="59">
        <v>2991263</v>
      </c>
      <c r="H9" s="59">
        <v>3214242</v>
      </c>
      <c r="I9" s="59">
        <v>9049138</v>
      </c>
      <c r="J9" s="59">
        <v>3392802</v>
      </c>
      <c r="K9" s="59">
        <v>3730621</v>
      </c>
      <c r="L9" s="59">
        <v>4014249</v>
      </c>
      <c r="M9" s="59">
        <v>11137672</v>
      </c>
      <c r="N9" s="59">
        <v>3444638</v>
      </c>
      <c r="O9" s="59">
        <v>3559347</v>
      </c>
      <c r="P9" s="59">
        <v>3539876</v>
      </c>
      <c r="Q9" s="59">
        <v>10543861</v>
      </c>
      <c r="R9" s="59">
        <v>3260508</v>
      </c>
      <c r="S9" s="59">
        <v>4767453</v>
      </c>
      <c r="T9" s="59">
        <v>3708986</v>
      </c>
      <c r="U9" s="59">
        <v>11736947</v>
      </c>
      <c r="V9" s="59">
        <v>42467618</v>
      </c>
      <c r="W9" s="59">
        <v>40369650</v>
      </c>
      <c r="X9" s="59">
        <v>2097968</v>
      </c>
      <c r="Y9" s="60">
        <v>5.2</v>
      </c>
      <c r="Z9" s="61">
        <v>40369650</v>
      </c>
    </row>
    <row r="10" spans="1:26" ht="20.25">
      <c r="A10" s="62" t="s">
        <v>93</v>
      </c>
      <c r="B10" s="63">
        <f>SUM(B5:B9)</f>
        <v>762754849</v>
      </c>
      <c r="C10" s="63">
        <f>SUM(C5:C9)</f>
        <v>0</v>
      </c>
      <c r="D10" s="64">
        <f aca="true" t="shared" si="0" ref="D10:Z10">SUM(D5:D9)</f>
        <v>891140393</v>
      </c>
      <c r="E10" s="65">
        <f t="shared" si="0"/>
        <v>865516935</v>
      </c>
      <c r="F10" s="65">
        <f t="shared" si="0"/>
        <v>109666726</v>
      </c>
      <c r="G10" s="65">
        <f t="shared" si="0"/>
        <v>66011799</v>
      </c>
      <c r="H10" s="65">
        <f t="shared" si="0"/>
        <v>72352147</v>
      </c>
      <c r="I10" s="65">
        <f t="shared" si="0"/>
        <v>248030672</v>
      </c>
      <c r="J10" s="65">
        <f t="shared" si="0"/>
        <v>60294439</v>
      </c>
      <c r="K10" s="65">
        <f t="shared" si="0"/>
        <v>57171588</v>
      </c>
      <c r="L10" s="65">
        <f t="shared" si="0"/>
        <v>103476443</v>
      </c>
      <c r="M10" s="65">
        <f t="shared" si="0"/>
        <v>220942470</v>
      </c>
      <c r="N10" s="65">
        <f t="shared" si="0"/>
        <v>64834330</v>
      </c>
      <c r="O10" s="65">
        <f t="shared" si="0"/>
        <v>60731677</v>
      </c>
      <c r="P10" s="65">
        <f t="shared" si="0"/>
        <v>93428498</v>
      </c>
      <c r="Q10" s="65">
        <f t="shared" si="0"/>
        <v>218994505</v>
      </c>
      <c r="R10" s="65">
        <f t="shared" si="0"/>
        <v>59583263</v>
      </c>
      <c r="S10" s="65">
        <f t="shared" si="0"/>
        <v>57044455</v>
      </c>
      <c r="T10" s="65">
        <f t="shared" si="0"/>
        <v>57055814</v>
      </c>
      <c r="U10" s="65">
        <f t="shared" si="0"/>
        <v>173683532</v>
      </c>
      <c r="V10" s="65">
        <f t="shared" si="0"/>
        <v>861651179</v>
      </c>
      <c r="W10" s="65">
        <f t="shared" si="0"/>
        <v>865516935</v>
      </c>
      <c r="X10" s="65">
        <f t="shared" si="0"/>
        <v>-3865756</v>
      </c>
      <c r="Y10" s="66">
        <f>+IF(W10&lt;&gt;0,(X10/W10)*100,0)</f>
        <v>-0.44664128957800237</v>
      </c>
      <c r="Z10" s="67">
        <f t="shared" si="0"/>
        <v>865516935</v>
      </c>
    </row>
    <row r="11" spans="1:26" ht="12.75">
      <c r="A11" s="57" t="s">
        <v>36</v>
      </c>
      <c r="B11" s="18">
        <v>175112529</v>
      </c>
      <c r="C11" s="18">
        <v>0</v>
      </c>
      <c r="D11" s="58">
        <v>209696988</v>
      </c>
      <c r="E11" s="59">
        <v>197361774</v>
      </c>
      <c r="F11" s="59">
        <v>15491106</v>
      </c>
      <c r="G11" s="59">
        <v>15214817</v>
      </c>
      <c r="H11" s="59">
        <v>15282378</v>
      </c>
      <c r="I11" s="59">
        <v>45988301</v>
      </c>
      <c r="J11" s="59">
        <v>15923354</v>
      </c>
      <c r="K11" s="59">
        <v>15825071</v>
      </c>
      <c r="L11" s="59">
        <v>16153114</v>
      </c>
      <c r="M11" s="59">
        <v>47901539</v>
      </c>
      <c r="N11" s="59">
        <v>16262068</v>
      </c>
      <c r="O11" s="59">
        <v>15965890</v>
      </c>
      <c r="P11" s="59">
        <v>16167963</v>
      </c>
      <c r="Q11" s="59">
        <v>48395921</v>
      </c>
      <c r="R11" s="59">
        <v>15524605</v>
      </c>
      <c r="S11" s="59">
        <v>16457822</v>
      </c>
      <c r="T11" s="59">
        <v>16214879</v>
      </c>
      <c r="U11" s="59">
        <v>48197306</v>
      </c>
      <c r="V11" s="59">
        <v>190483067</v>
      </c>
      <c r="W11" s="59">
        <v>197361774</v>
      </c>
      <c r="X11" s="59">
        <v>-6878707</v>
      </c>
      <c r="Y11" s="60">
        <v>-3.49</v>
      </c>
      <c r="Z11" s="61">
        <v>197361774</v>
      </c>
    </row>
    <row r="12" spans="1:26" ht="12.75">
      <c r="A12" s="57" t="s">
        <v>37</v>
      </c>
      <c r="B12" s="18">
        <v>10850669</v>
      </c>
      <c r="C12" s="18">
        <v>0</v>
      </c>
      <c r="D12" s="58">
        <v>11795677</v>
      </c>
      <c r="E12" s="59">
        <v>11795677</v>
      </c>
      <c r="F12" s="59">
        <v>921003</v>
      </c>
      <c r="G12" s="59">
        <v>921003</v>
      </c>
      <c r="H12" s="59">
        <v>921003</v>
      </c>
      <c r="I12" s="59">
        <v>2763009</v>
      </c>
      <c r="J12" s="59">
        <v>921003</v>
      </c>
      <c r="K12" s="59">
        <v>921003</v>
      </c>
      <c r="L12" s="59">
        <v>921003</v>
      </c>
      <c r="M12" s="59">
        <v>2763009</v>
      </c>
      <c r="N12" s="59">
        <v>920884</v>
      </c>
      <c r="O12" s="59">
        <v>920884</v>
      </c>
      <c r="P12" s="59">
        <v>920884</v>
      </c>
      <c r="Q12" s="59">
        <v>2762652</v>
      </c>
      <c r="R12" s="59">
        <v>919428</v>
      </c>
      <c r="S12" s="59">
        <v>919428</v>
      </c>
      <c r="T12" s="59">
        <v>919428</v>
      </c>
      <c r="U12" s="59">
        <v>2758284</v>
      </c>
      <c r="V12" s="59">
        <v>11046954</v>
      </c>
      <c r="W12" s="59">
        <v>11795677</v>
      </c>
      <c r="X12" s="59">
        <v>-748723</v>
      </c>
      <c r="Y12" s="60">
        <v>-6.35</v>
      </c>
      <c r="Z12" s="61">
        <v>11795677</v>
      </c>
    </row>
    <row r="13" spans="1:26" ht="12.75">
      <c r="A13" s="57" t="s">
        <v>94</v>
      </c>
      <c r="B13" s="18">
        <v>34676602</v>
      </c>
      <c r="C13" s="18">
        <v>0</v>
      </c>
      <c r="D13" s="58">
        <v>38768608</v>
      </c>
      <c r="E13" s="59">
        <v>36768608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36768608</v>
      </c>
      <c r="X13" s="59">
        <v>-36768608</v>
      </c>
      <c r="Y13" s="60">
        <v>-100</v>
      </c>
      <c r="Z13" s="61">
        <v>36768608</v>
      </c>
    </row>
    <row r="14" spans="1:26" ht="12.75">
      <c r="A14" s="57" t="s">
        <v>38</v>
      </c>
      <c r="B14" s="18">
        <v>4897199</v>
      </c>
      <c r="C14" s="18">
        <v>0</v>
      </c>
      <c r="D14" s="58">
        <v>7711200</v>
      </c>
      <c r="E14" s="59">
        <v>7711200</v>
      </c>
      <c r="F14" s="59">
        <v>403163</v>
      </c>
      <c r="G14" s="59">
        <v>392561</v>
      </c>
      <c r="H14" s="59">
        <v>379898</v>
      </c>
      <c r="I14" s="59">
        <v>1175622</v>
      </c>
      <c r="J14" s="59">
        <v>392561</v>
      </c>
      <c r="K14" s="59">
        <v>0</v>
      </c>
      <c r="L14" s="59">
        <v>379898</v>
      </c>
      <c r="M14" s="59">
        <v>772459</v>
      </c>
      <c r="N14" s="59">
        <v>768704</v>
      </c>
      <c r="O14" s="59">
        <v>0</v>
      </c>
      <c r="P14" s="59">
        <v>728020</v>
      </c>
      <c r="Q14" s="59">
        <v>1496724</v>
      </c>
      <c r="R14" s="59">
        <v>364010</v>
      </c>
      <c r="S14" s="59">
        <v>376144</v>
      </c>
      <c r="T14" s="59">
        <v>364010</v>
      </c>
      <c r="U14" s="59">
        <v>1104164</v>
      </c>
      <c r="V14" s="59">
        <v>4548969</v>
      </c>
      <c r="W14" s="59">
        <v>7711200</v>
      </c>
      <c r="X14" s="59">
        <v>-3162231</v>
      </c>
      <c r="Y14" s="60">
        <v>-41.01</v>
      </c>
      <c r="Z14" s="61">
        <v>7711200</v>
      </c>
    </row>
    <row r="15" spans="1:26" ht="12.75">
      <c r="A15" s="57" t="s">
        <v>39</v>
      </c>
      <c r="B15" s="18">
        <v>311826868</v>
      </c>
      <c r="C15" s="18">
        <v>0</v>
      </c>
      <c r="D15" s="58">
        <v>356795723</v>
      </c>
      <c r="E15" s="59">
        <v>360630727</v>
      </c>
      <c r="F15" s="59">
        <v>2766970</v>
      </c>
      <c r="G15" s="59">
        <v>38002894</v>
      </c>
      <c r="H15" s="59">
        <v>65875303</v>
      </c>
      <c r="I15" s="59">
        <v>106645167</v>
      </c>
      <c r="J15" s="59">
        <v>3600609</v>
      </c>
      <c r="K15" s="59">
        <v>27135271</v>
      </c>
      <c r="L15" s="59">
        <v>26162770</v>
      </c>
      <c r="M15" s="59">
        <v>56898650</v>
      </c>
      <c r="N15" s="59">
        <v>25014557</v>
      </c>
      <c r="O15" s="59">
        <v>24891559</v>
      </c>
      <c r="P15" s="59">
        <v>27287626</v>
      </c>
      <c r="Q15" s="59">
        <v>77193742</v>
      </c>
      <c r="R15" s="59">
        <v>22803937</v>
      </c>
      <c r="S15" s="59">
        <v>26129255</v>
      </c>
      <c r="T15" s="59">
        <v>24420440</v>
      </c>
      <c r="U15" s="59">
        <v>73353632</v>
      </c>
      <c r="V15" s="59">
        <v>314091191</v>
      </c>
      <c r="W15" s="59">
        <v>360630727</v>
      </c>
      <c r="X15" s="59">
        <v>-46539536</v>
      </c>
      <c r="Y15" s="60">
        <v>-12.91</v>
      </c>
      <c r="Z15" s="61">
        <v>360630727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670000</v>
      </c>
      <c r="T16" s="59">
        <v>0</v>
      </c>
      <c r="U16" s="59">
        <v>670000</v>
      </c>
      <c r="V16" s="59">
        <v>670000</v>
      </c>
      <c r="W16" s="59">
        <v>0</v>
      </c>
      <c r="X16" s="59">
        <v>670000</v>
      </c>
      <c r="Y16" s="60">
        <v>0</v>
      </c>
      <c r="Z16" s="61">
        <v>0</v>
      </c>
    </row>
    <row r="17" spans="1:26" ht="12.75">
      <c r="A17" s="57" t="s">
        <v>40</v>
      </c>
      <c r="B17" s="18">
        <v>255194686</v>
      </c>
      <c r="C17" s="18">
        <v>0</v>
      </c>
      <c r="D17" s="58">
        <v>279857070</v>
      </c>
      <c r="E17" s="59">
        <v>262909504</v>
      </c>
      <c r="F17" s="59">
        <v>7188099</v>
      </c>
      <c r="G17" s="59">
        <v>6541503</v>
      </c>
      <c r="H17" s="59">
        <v>8968278</v>
      </c>
      <c r="I17" s="59">
        <v>22697880</v>
      </c>
      <c r="J17" s="59">
        <v>25570526</v>
      </c>
      <c r="K17" s="59">
        <v>11293548</v>
      </c>
      <c r="L17" s="59">
        <v>7517178</v>
      </c>
      <c r="M17" s="59">
        <v>44381252</v>
      </c>
      <c r="N17" s="59">
        <v>7220864</v>
      </c>
      <c r="O17" s="59">
        <v>13601031</v>
      </c>
      <c r="P17" s="59">
        <v>13043473</v>
      </c>
      <c r="Q17" s="59">
        <v>33865368</v>
      </c>
      <c r="R17" s="59">
        <v>14004096</v>
      </c>
      <c r="S17" s="59">
        <v>9383772</v>
      </c>
      <c r="T17" s="59">
        <v>14762224</v>
      </c>
      <c r="U17" s="59">
        <v>38150092</v>
      </c>
      <c r="V17" s="59">
        <v>139094592</v>
      </c>
      <c r="W17" s="59">
        <v>262909504</v>
      </c>
      <c r="X17" s="59">
        <v>-123814912</v>
      </c>
      <c r="Y17" s="60">
        <v>-47.09</v>
      </c>
      <c r="Z17" s="61">
        <v>262909504</v>
      </c>
    </row>
    <row r="18" spans="1:26" ht="12.75">
      <c r="A18" s="68" t="s">
        <v>41</v>
      </c>
      <c r="B18" s="69">
        <f>SUM(B11:B17)</f>
        <v>792558553</v>
      </c>
      <c r="C18" s="69">
        <f>SUM(C11:C17)</f>
        <v>0</v>
      </c>
      <c r="D18" s="70">
        <f aca="true" t="shared" si="1" ref="D18:Z18">SUM(D11:D17)</f>
        <v>904625266</v>
      </c>
      <c r="E18" s="71">
        <f t="shared" si="1"/>
        <v>877177490</v>
      </c>
      <c r="F18" s="71">
        <f t="shared" si="1"/>
        <v>26770341</v>
      </c>
      <c r="G18" s="71">
        <f t="shared" si="1"/>
        <v>61072778</v>
      </c>
      <c r="H18" s="71">
        <f t="shared" si="1"/>
        <v>91426860</v>
      </c>
      <c r="I18" s="71">
        <f t="shared" si="1"/>
        <v>179269979</v>
      </c>
      <c r="J18" s="71">
        <f t="shared" si="1"/>
        <v>46408053</v>
      </c>
      <c r="K18" s="71">
        <f t="shared" si="1"/>
        <v>55174893</v>
      </c>
      <c r="L18" s="71">
        <f t="shared" si="1"/>
        <v>51133963</v>
      </c>
      <c r="M18" s="71">
        <f t="shared" si="1"/>
        <v>152716909</v>
      </c>
      <c r="N18" s="71">
        <f t="shared" si="1"/>
        <v>50187077</v>
      </c>
      <c r="O18" s="71">
        <f t="shared" si="1"/>
        <v>55379364</v>
      </c>
      <c r="P18" s="71">
        <f t="shared" si="1"/>
        <v>58147966</v>
      </c>
      <c r="Q18" s="71">
        <f t="shared" si="1"/>
        <v>163714407</v>
      </c>
      <c r="R18" s="71">
        <f t="shared" si="1"/>
        <v>53616076</v>
      </c>
      <c r="S18" s="71">
        <f t="shared" si="1"/>
        <v>53936421</v>
      </c>
      <c r="T18" s="71">
        <f t="shared" si="1"/>
        <v>56680981</v>
      </c>
      <c r="U18" s="71">
        <f t="shared" si="1"/>
        <v>164233478</v>
      </c>
      <c r="V18" s="71">
        <f t="shared" si="1"/>
        <v>659934773</v>
      </c>
      <c r="W18" s="71">
        <f t="shared" si="1"/>
        <v>877177490</v>
      </c>
      <c r="X18" s="71">
        <f t="shared" si="1"/>
        <v>-217242717</v>
      </c>
      <c r="Y18" s="66">
        <f>+IF(W18&lt;&gt;0,(X18/W18)*100,0)</f>
        <v>-24.766107142124678</v>
      </c>
      <c r="Z18" s="72">
        <f t="shared" si="1"/>
        <v>877177490</v>
      </c>
    </row>
    <row r="19" spans="1:26" ht="12.75">
      <c r="A19" s="68" t="s">
        <v>42</v>
      </c>
      <c r="B19" s="73">
        <f>+B10-B18</f>
        <v>-29803704</v>
      </c>
      <c r="C19" s="73">
        <f>+C10-C18</f>
        <v>0</v>
      </c>
      <c r="D19" s="74">
        <f aca="true" t="shared" si="2" ref="D19:Z19">+D10-D18</f>
        <v>-13484873</v>
      </c>
      <c r="E19" s="75">
        <f t="shared" si="2"/>
        <v>-11660555</v>
      </c>
      <c r="F19" s="75">
        <f t="shared" si="2"/>
        <v>82896385</v>
      </c>
      <c r="G19" s="75">
        <f t="shared" si="2"/>
        <v>4939021</v>
      </c>
      <c r="H19" s="75">
        <f t="shared" si="2"/>
        <v>-19074713</v>
      </c>
      <c r="I19" s="75">
        <f t="shared" si="2"/>
        <v>68760693</v>
      </c>
      <c r="J19" s="75">
        <f t="shared" si="2"/>
        <v>13886386</v>
      </c>
      <c r="K19" s="75">
        <f t="shared" si="2"/>
        <v>1996695</v>
      </c>
      <c r="L19" s="75">
        <f t="shared" si="2"/>
        <v>52342480</v>
      </c>
      <c r="M19" s="75">
        <f t="shared" si="2"/>
        <v>68225561</v>
      </c>
      <c r="N19" s="75">
        <f t="shared" si="2"/>
        <v>14647253</v>
      </c>
      <c r="O19" s="75">
        <f t="shared" si="2"/>
        <v>5352313</v>
      </c>
      <c r="P19" s="75">
        <f t="shared" si="2"/>
        <v>35280532</v>
      </c>
      <c r="Q19" s="75">
        <f t="shared" si="2"/>
        <v>55280098</v>
      </c>
      <c r="R19" s="75">
        <f t="shared" si="2"/>
        <v>5967187</v>
      </c>
      <c r="S19" s="75">
        <f t="shared" si="2"/>
        <v>3108034</v>
      </c>
      <c r="T19" s="75">
        <f t="shared" si="2"/>
        <v>374833</v>
      </c>
      <c r="U19" s="75">
        <f t="shared" si="2"/>
        <v>9450054</v>
      </c>
      <c r="V19" s="75">
        <f t="shared" si="2"/>
        <v>201716406</v>
      </c>
      <c r="W19" s="75">
        <f>IF(E10=E18,0,W10-W18)</f>
        <v>-11660555</v>
      </c>
      <c r="X19" s="75">
        <f t="shared" si="2"/>
        <v>213376961</v>
      </c>
      <c r="Y19" s="76">
        <f>+IF(W19&lt;&gt;0,(X19/W19)*100,0)</f>
        <v>-1829.9039882750005</v>
      </c>
      <c r="Z19" s="77">
        <f t="shared" si="2"/>
        <v>-11660555</v>
      </c>
    </row>
    <row r="20" spans="1:26" ht="20.25">
      <c r="A20" s="78" t="s">
        <v>43</v>
      </c>
      <c r="B20" s="79">
        <v>56478745</v>
      </c>
      <c r="C20" s="79">
        <v>0</v>
      </c>
      <c r="D20" s="80">
        <v>64404000</v>
      </c>
      <c r="E20" s="81">
        <v>52748243</v>
      </c>
      <c r="F20" s="81">
        <v>0</v>
      </c>
      <c r="G20" s="81">
        <v>0</v>
      </c>
      <c r="H20" s="81">
        <v>831212</v>
      </c>
      <c r="I20" s="81">
        <v>831212</v>
      </c>
      <c r="J20" s="81">
        <v>4469505</v>
      </c>
      <c r="K20" s="81">
        <v>0</v>
      </c>
      <c r="L20" s="81">
        <v>485570</v>
      </c>
      <c r="M20" s="81">
        <v>4955075</v>
      </c>
      <c r="N20" s="81">
        <v>2426434</v>
      </c>
      <c r="O20" s="81">
        <v>0</v>
      </c>
      <c r="P20" s="81">
        <v>0</v>
      </c>
      <c r="Q20" s="81">
        <v>2426434</v>
      </c>
      <c r="R20" s="81">
        <v>12889291</v>
      </c>
      <c r="S20" s="81">
        <v>0</v>
      </c>
      <c r="T20" s="81">
        <v>0</v>
      </c>
      <c r="U20" s="81">
        <v>12889291</v>
      </c>
      <c r="V20" s="81">
        <v>21102012</v>
      </c>
      <c r="W20" s="81">
        <v>52748243</v>
      </c>
      <c r="X20" s="81">
        <v>-31646231</v>
      </c>
      <c r="Y20" s="82">
        <v>-59.99</v>
      </c>
      <c r="Z20" s="83">
        <v>52748243</v>
      </c>
    </row>
    <row r="21" spans="1:26" ht="41.25">
      <c r="A21" s="84" t="s">
        <v>95</v>
      </c>
      <c r="B21" s="85">
        <v>10824286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96</v>
      </c>
      <c r="B22" s="91">
        <f>SUM(B19:B21)</f>
        <v>37499327</v>
      </c>
      <c r="C22" s="91">
        <f>SUM(C19:C21)</f>
        <v>0</v>
      </c>
      <c r="D22" s="92">
        <f aca="true" t="shared" si="3" ref="D22:Z22">SUM(D19:D21)</f>
        <v>50919127</v>
      </c>
      <c r="E22" s="93">
        <f t="shared" si="3"/>
        <v>41087688</v>
      </c>
      <c r="F22" s="93">
        <f t="shared" si="3"/>
        <v>82896385</v>
      </c>
      <c r="G22" s="93">
        <f t="shared" si="3"/>
        <v>4939021</v>
      </c>
      <c r="H22" s="93">
        <f t="shared" si="3"/>
        <v>-18243501</v>
      </c>
      <c r="I22" s="93">
        <f t="shared" si="3"/>
        <v>69591905</v>
      </c>
      <c r="J22" s="93">
        <f t="shared" si="3"/>
        <v>18355891</v>
      </c>
      <c r="K22" s="93">
        <f t="shared" si="3"/>
        <v>1996695</v>
      </c>
      <c r="L22" s="93">
        <f t="shared" si="3"/>
        <v>52828050</v>
      </c>
      <c r="M22" s="93">
        <f t="shared" si="3"/>
        <v>73180636</v>
      </c>
      <c r="N22" s="93">
        <f t="shared" si="3"/>
        <v>17073687</v>
      </c>
      <c r="O22" s="93">
        <f t="shared" si="3"/>
        <v>5352313</v>
      </c>
      <c r="P22" s="93">
        <f t="shared" si="3"/>
        <v>35280532</v>
      </c>
      <c r="Q22" s="93">
        <f t="shared" si="3"/>
        <v>57706532</v>
      </c>
      <c r="R22" s="93">
        <f t="shared" si="3"/>
        <v>18856478</v>
      </c>
      <c r="S22" s="93">
        <f t="shared" si="3"/>
        <v>3108034</v>
      </c>
      <c r="T22" s="93">
        <f t="shared" si="3"/>
        <v>374833</v>
      </c>
      <c r="U22" s="93">
        <f t="shared" si="3"/>
        <v>22339345</v>
      </c>
      <c r="V22" s="93">
        <f t="shared" si="3"/>
        <v>222818418</v>
      </c>
      <c r="W22" s="93">
        <f t="shared" si="3"/>
        <v>41087688</v>
      </c>
      <c r="X22" s="93">
        <f t="shared" si="3"/>
        <v>181730730</v>
      </c>
      <c r="Y22" s="94">
        <f>+IF(W22&lt;&gt;0,(X22/W22)*100,0)</f>
        <v>442.29972248621044</v>
      </c>
      <c r="Z22" s="95">
        <f t="shared" si="3"/>
        <v>41087688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37499327</v>
      </c>
      <c r="C24" s="73">
        <f>SUM(C22:C23)</f>
        <v>0</v>
      </c>
      <c r="D24" s="74">
        <f aca="true" t="shared" si="4" ref="D24:Z24">SUM(D22:D23)</f>
        <v>50919127</v>
      </c>
      <c r="E24" s="75">
        <f t="shared" si="4"/>
        <v>41087688</v>
      </c>
      <c r="F24" s="75">
        <f t="shared" si="4"/>
        <v>82896385</v>
      </c>
      <c r="G24" s="75">
        <f t="shared" si="4"/>
        <v>4939021</v>
      </c>
      <c r="H24" s="75">
        <f t="shared" si="4"/>
        <v>-18243501</v>
      </c>
      <c r="I24" s="75">
        <f t="shared" si="4"/>
        <v>69591905</v>
      </c>
      <c r="J24" s="75">
        <f t="shared" si="4"/>
        <v>18355891</v>
      </c>
      <c r="K24" s="75">
        <f t="shared" si="4"/>
        <v>1996695</v>
      </c>
      <c r="L24" s="75">
        <f t="shared" si="4"/>
        <v>52828050</v>
      </c>
      <c r="M24" s="75">
        <f t="shared" si="4"/>
        <v>73180636</v>
      </c>
      <c r="N24" s="75">
        <f t="shared" si="4"/>
        <v>17073687</v>
      </c>
      <c r="O24" s="75">
        <f t="shared" si="4"/>
        <v>5352313</v>
      </c>
      <c r="P24" s="75">
        <f t="shared" si="4"/>
        <v>35280532</v>
      </c>
      <c r="Q24" s="75">
        <f t="shared" si="4"/>
        <v>57706532</v>
      </c>
      <c r="R24" s="75">
        <f t="shared" si="4"/>
        <v>18856478</v>
      </c>
      <c r="S24" s="75">
        <f t="shared" si="4"/>
        <v>3108034</v>
      </c>
      <c r="T24" s="75">
        <f t="shared" si="4"/>
        <v>374833</v>
      </c>
      <c r="U24" s="75">
        <f t="shared" si="4"/>
        <v>22339345</v>
      </c>
      <c r="V24" s="75">
        <f t="shared" si="4"/>
        <v>222818418</v>
      </c>
      <c r="W24" s="75">
        <f t="shared" si="4"/>
        <v>41087688</v>
      </c>
      <c r="X24" s="75">
        <f t="shared" si="4"/>
        <v>181730730</v>
      </c>
      <c r="Y24" s="76">
        <f>+IF(W24&lt;&gt;0,(X24/W24)*100,0)</f>
        <v>442.29972248621044</v>
      </c>
      <c r="Z24" s="77">
        <f t="shared" si="4"/>
        <v>41087688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40388227</v>
      </c>
      <c r="C27" s="21">
        <v>0</v>
      </c>
      <c r="D27" s="103">
        <v>82354000</v>
      </c>
      <c r="E27" s="104">
        <v>59685925</v>
      </c>
      <c r="F27" s="104">
        <v>0</v>
      </c>
      <c r="G27" s="104">
        <v>303351</v>
      </c>
      <c r="H27" s="104">
        <v>749711</v>
      </c>
      <c r="I27" s="104">
        <v>1053062</v>
      </c>
      <c r="J27" s="104">
        <v>6912771</v>
      </c>
      <c r="K27" s="104">
        <v>2213147</v>
      </c>
      <c r="L27" s="104">
        <v>1812470</v>
      </c>
      <c r="M27" s="104">
        <v>10938388</v>
      </c>
      <c r="N27" s="104">
        <v>1345045</v>
      </c>
      <c r="O27" s="104">
        <v>3603812</v>
      </c>
      <c r="P27" s="104">
        <v>7263836</v>
      </c>
      <c r="Q27" s="104">
        <v>12212693</v>
      </c>
      <c r="R27" s="104">
        <v>-3633944</v>
      </c>
      <c r="S27" s="104">
        <v>5477468</v>
      </c>
      <c r="T27" s="104">
        <v>10499359</v>
      </c>
      <c r="U27" s="104">
        <v>12342883</v>
      </c>
      <c r="V27" s="104">
        <v>36547026</v>
      </c>
      <c r="W27" s="104">
        <v>59685925</v>
      </c>
      <c r="X27" s="104">
        <v>-23138899</v>
      </c>
      <c r="Y27" s="105">
        <v>-38.77</v>
      </c>
      <c r="Z27" s="106">
        <v>59685925</v>
      </c>
    </row>
    <row r="28" spans="1:26" ht="12.75">
      <c r="A28" s="107" t="s">
        <v>47</v>
      </c>
      <c r="B28" s="18">
        <v>26150692</v>
      </c>
      <c r="C28" s="18">
        <v>0</v>
      </c>
      <c r="D28" s="58">
        <v>59154000</v>
      </c>
      <c r="E28" s="59">
        <v>51048961</v>
      </c>
      <c r="F28" s="59">
        <v>0</v>
      </c>
      <c r="G28" s="59">
        <v>165423</v>
      </c>
      <c r="H28" s="59">
        <v>0</v>
      </c>
      <c r="I28" s="59">
        <v>165423</v>
      </c>
      <c r="J28" s="59">
        <v>3650832</v>
      </c>
      <c r="K28" s="59">
        <v>200539</v>
      </c>
      <c r="L28" s="59">
        <v>724583</v>
      </c>
      <c r="M28" s="59">
        <v>4575954</v>
      </c>
      <c r="N28" s="59">
        <v>1345045</v>
      </c>
      <c r="O28" s="59">
        <v>2943779</v>
      </c>
      <c r="P28" s="59">
        <v>6324936</v>
      </c>
      <c r="Q28" s="59">
        <v>10613760</v>
      </c>
      <c r="R28" s="59">
        <v>2351012</v>
      </c>
      <c r="S28" s="59">
        <v>5251669</v>
      </c>
      <c r="T28" s="59">
        <v>8134096</v>
      </c>
      <c r="U28" s="59">
        <v>15736777</v>
      </c>
      <c r="V28" s="59">
        <v>31091914</v>
      </c>
      <c r="W28" s="59">
        <v>51048961</v>
      </c>
      <c r="X28" s="59">
        <v>-19957047</v>
      </c>
      <c r="Y28" s="60">
        <v>-39.09</v>
      </c>
      <c r="Z28" s="61">
        <v>51048961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906564</v>
      </c>
      <c r="C31" s="18">
        <v>0</v>
      </c>
      <c r="D31" s="58">
        <v>23200000</v>
      </c>
      <c r="E31" s="59">
        <v>8636964</v>
      </c>
      <c r="F31" s="59">
        <v>0</v>
      </c>
      <c r="G31" s="59">
        <v>137928</v>
      </c>
      <c r="H31" s="59">
        <v>749711</v>
      </c>
      <c r="I31" s="59">
        <v>887639</v>
      </c>
      <c r="J31" s="59">
        <v>3261939</v>
      </c>
      <c r="K31" s="59">
        <v>2012608</v>
      </c>
      <c r="L31" s="59">
        <v>1087887</v>
      </c>
      <c r="M31" s="59">
        <v>6362434</v>
      </c>
      <c r="N31" s="59">
        <v>0</v>
      </c>
      <c r="O31" s="59">
        <v>660033</v>
      </c>
      <c r="P31" s="59">
        <v>938900</v>
      </c>
      <c r="Q31" s="59">
        <v>1598933</v>
      </c>
      <c r="R31" s="59">
        <v>-5984956</v>
      </c>
      <c r="S31" s="59">
        <v>225799</v>
      </c>
      <c r="T31" s="59">
        <v>2365263</v>
      </c>
      <c r="U31" s="59">
        <v>-3393894</v>
      </c>
      <c r="V31" s="59">
        <v>5455112</v>
      </c>
      <c r="W31" s="59">
        <v>8636964</v>
      </c>
      <c r="X31" s="59">
        <v>-3181852</v>
      </c>
      <c r="Y31" s="60">
        <v>-36.84</v>
      </c>
      <c r="Z31" s="61">
        <v>8636964</v>
      </c>
    </row>
    <row r="32" spans="1:26" ht="12.75">
      <c r="A32" s="68" t="s">
        <v>50</v>
      </c>
      <c r="B32" s="21">
        <f>SUM(B28:B31)</f>
        <v>27057256</v>
      </c>
      <c r="C32" s="21">
        <f>SUM(C28:C31)</f>
        <v>0</v>
      </c>
      <c r="D32" s="103">
        <f aca="true" t="shared" si="5" ref="D32:Z32">SUM(D28:D31)</f>
        <v>82354000</v>
      </c>
      <c r="E32" s="104">
        <f t="shared" si="5"/>
        <v>59685925</v>
      </c>
      <c r="F32" s="104">
        <f t="shared" si="5"/>
        <v>0</v>
      </c>
      <c r="G32" s="104">
        <f t="shared" si="5"/>
        <v>303351</v>
      </c>
      <c r="H32" s="104">
        <f t="shared" si="5"/>
        <v>749711</v>
      </c>
      <c r="I32" s="104">
        <f t="shared" si="5"/>
        <v>1053062</v>
      </c>
      <c r="J32" s="104">
        <f t="shared" si="5"/>
        <v>6912771</v>
      </c>
      <c r="K32" s="104">
        <f t="shared" si="5"/>
        <v>2213147</v>
      </c>
      <c r="L32" s="104">
        <f t="shared" si="5"/>
        <v>1812470</v>
      </c>
      <c r="M32" s="104">
        <f t="shared" si="5"/>
        <v>10938388</v>
      </c>
      <c r="N32" s="104">
        <f t="shared" si="5"/>
        <v>1345045</v>
      </c>
      <c r="O32" s="104">
        <f t="shared" si="5"/>
        <v>3603812</v>
      </c>
      <c r="P32" s="104">
        <f t="shared" si="5"/>
        <v>7263836</v>
      </c>
      <c r="Q32" s="104">
        <f t="shared" si="5"/>
        <v>12212693</v>
      </c>
      <c r="R32" s="104">
        <f t="shared" si="5"/>
        <v>-3633944</v>
      </c>
      <c r="S32" s="104">
        <f t="shared" si="5"/>
        <v>5477468</v>
      </c>
      <c r="T32" s="104">
        <f t="shared" si="5"/>
        <v>10499359</v>
      </c>
      <c r="U32" s="104">
        <f t="shared" si="5"/>
        <v>12342883</v>
      </c>
      <c r="V32" s="104">
        <f t="shared" si="5"/>
        <v>36547026</v>
      </c>
      <c r="W32" s="104">
        <f t="shared" si="5"/>
        <v>59685925</v>
      </c>
      <c r="X32" s="104">
        <f t="shared" si="5"/>
        <v>-23138899</v>
      </c>
      <c r="Y32" s="105">
        <f>+IF(W32&lt;&gt;0,(X32/W32)*100,0)</f>
        <v>-38.76776476196021</v>
      </c>
      <c r="Z32" s="106">
        <f t="shared" si="5"/>
        <v>59685925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290632083</v>
      </c>
      <c r="C35" s="18">
        <v>0</v>
      </c>
      <c r="D35" s="58">
        <v>279778360</v>
      </c>
      <c r="E35" s="59">
        <v>288412517</v>
      </c>
      <c r="F35" s="59">
        <v>539225600</v>
      </c>
      <c r="G35" s="59">
        <v>-73614717</v>
      </c>
      <c r="H35" s="59">
        <v>21451619</v>
      </c>
      <c r="I35" s="59">
        <v>487062502</v>
      </c>
      <c r="J35" s="59">
        <v>-25288757</v>
      </c>
      <c r="K35" s="59">
        <v>-70256575</v>
      </c>
      <c r="L35" s="59">
        <v>48008733</v>
      </c>
      <c r="M35" s="59">
        <v>-47536599</v>
      </c>
      <c r="N35" s="59">
        <v>15098356</v>
      </c>
      <c r="O35" s="59">
        <v>21713519</v>
      </c>
      <c r="P35" s="59">
        <v>64601275</v>
      </c>
      <c r="Q35" s="59">
        <v>101413150</v>
      </c>
      <c r="R35" s="59">
        <v>11930527</v>
      </c>
      <c r="S35" s="59">
        <v>3018409</v>
      </c>
      <c r="T35" s="59">
        <v>-301253</v>
      </c>
      <c r="U35" s="59">
        <v>14647683</v>
      </c>
      <c r="V35" s="59">
        <v>555586736</v>
      </c>
      <c r="W35" s="59">
        <v>288412517</v>
      </c>
      <c r="X35" s="59">
        <v>267174219</v>
      </c>
      <c r="Y35" s="60">
        <v>92.64</v>
      </c>
      <c r="Z35" s="61">
        <v>288412517</v>
      </c>
    </row>
    <row r="36" spans="1:26" ht="12.75">
      <c r="A36" s="57" t="s">
        <v>53</v>
      </c>
      <c r="B36" s="18">
        <v>901532300</v>
      </c>
      <c r="C36" s="18">
        <v>0</v>
      </c>
      <c r="D36" s="58">
        <v>928660353</v>
      </c>
      <c r="E36" s="59">
        <v>964331119</v>
      </c>
      <c r="F36" s="59">
        <v>918129455</v>
      </c>
      <c r="G36" s="59">
        <v>-13180913</v>
      </c>
      <c r="H36" s="59">
        <v>749711</v>
      </c>
      <c r="I36" s="59">
        <v>905698253</v>
      </c>
      <c r="J36" s="59">
        <v>6912771</v>
      </c>
      <c r="K36" s="59">
        <v>-899745</v>
      </c>
      <c r="L36" s="59">
        <v>1812470</v>
      </c>
      <c r="M36" s="59">
        <v>7825496</v>
      </c>
      <c r="N36" s="59">
        <v>1345045</v>
      </c>
      <c r="O36" s="59">
        <v>3603812</v>
      </c>
      <c r="P36" s="59">
        <v>7263836</v>
      </c>
      <c r="Q36" s="59">
        <v>12212693</v>
      </c>
      <c r="R36" s="59">
        <v>-3633944</v>
      </c>
      <c r="S36" s="59">
        <v>5477468</v>
      </c>
      <c r="T36" s="59">
        <v>10499359</v>
      </c>
      <c r="U36" s="59">
        <v>12342883</v>
      </c>
      <c r="V36" s="59">
        <v>938079325</v>
      </c>
      <c r="W36" s="59">
        <v>964331119</v>
      </c>
      <c r="X36" s="59">
        <v>-26251794</v>
      </c>
      <c r="Y36" s="60">
        <v>-2.72</v>
      </c>
      <c r="Z36" s="61">
        <v>964331119</v>
      </c>
    </row>
    <row r="37" spans="1:26" ht="12.75">
      <c r="A37" s="57" t="s">
        <v>54</v>
      </c>
      <c r="B37" s="18">
        <v>293523413</v>
      </c>
      <c r="C37" s="18">
        <v>0</v>
      </c>
      <c r="D37" s="58">
        <v>271977489</v>
      </c>
      <c r="E37" s="59">
        <v>290221597</v>
      </c>
      <c r="F37" s="59">
        <v>362426807</v>
      </c>
      <c r="G37" s="59">
        <v>29676731</v>
      </c>
      <c r="H37" s="59">
        <v>40257548</v>
      </c>
      <c r="I37" s="59">
        <v>432361086</v>
      </c>
      <c r="J37" s="59">
        <v>-36931819</v>
      </c>
      <c r="K37" s="59">
        <v>-81642690</v>
      </c>
      <c r="L37" s="59">
        <v>1518990</v>
      </c>
      <c r="M37" s="59">
        <v>-117055519</v>
      </c>
      <c r="N37" s="59">
        <v>-1125560</v>
      </c>
      <c r="O37" s="59">
        <v>20238450</v>
      </c>
      <c r="P37" s="59">
        <v>36126641</v>
      </c>
      <c r="Q37" s="59">
        <v>55239531</v>
      </c>
      <c r="R37" s="59">
        <v>-10628697</v>
      </c>
      <c r="S37" s="59">
        <v>5306902</v>
      </c>
      <c r="T37" s="59">
        <v>14186396</v>
      </c>
      <c r="U37" s="59">
        <v>8864601</v>
      </c>
      <c r="V37" s="59">
        <v>379409699</v>
      </c>
      <c r="W37" s="59">
        <v>290221597</v>
      </c>
      <c r="X37" s="59">
        <v>89188102</v>
      </c>
      <c r="Y37" s="60">
        <v>30.73</v>
      </c>
      <c r="Z37" s="61">
        <v>290221597</v>
      </c>
    </row>
    <row r="38" spans="1:26" ht="12.75">
      <c r="A38" s="57" t="s">
        <v>55</v>
      </c>
      <c r="B38" s="18">
        <v>93767974</v>
      </c>
      <c r="C38" s="18">
        <v>0</v>
      </c>
      <c r="D38" s="58">
        <v>87413577</v>
      </c>
      <c r="E38" s="59">
        <v>93554451</v>
      </c>
      <c r="F38" s="59">
        <v>77474698</v>
      </c>
      <c r="G38" s="59">
        <v>16695648</v>
      </c>
      <c r="H38" s="59">
        <v>187279</v>
      </c>
      <c r="I38" s="59">
        <v>94357625</v>
      </c>
      <c r="J38" s="59">
        <v>199939</v>
      </c>
      <c r="K38" s="59">
        <v>66791</v>
      </c>
      <c r="L38" s="59">
        <v>-4525834</v>
      </c>
      <c r="M38" s="59">
        <v>-4259104</v>
      </c>
      <c r="N38" s="59">
        <v>495265</v>
      </c>
      <c r="O38" s="59">
        <v>-273438</v>
      </c>
      <c r="P38" s="59">
        <v>457929</v>
      </c>
      <c r="Q38" s="59">
        <v>679756</v>
      </c>
      <c r="R38" s="59">
        <v>68794</v>
      </c>
      <c r="S38" s="59">
        <v>80929</v>
      </c>
      <c r="T38" s="59">
        <v>-4363128</v>
      </c>
      <c r="U38" s="59">
        <v>-4213405</v>
      </c>
      <c r="V38" s="59">
        <v>86564872</v>
      </c>
      <c r="W38" s="59">
        <v>93554451</v>
      </c>
      <c r="X38" s="59">
        <v>-6989579</v>
      </c>
      <c r="Y38" s="60">
        <v>-7.47</v>
      </c>
      <c r="Z38" s="61">
        <v>93554451</v>
      </c>
    </row>
    <row r="39" spans="1:26" ht="12.75">
      <c r="A39" s="57" t="s">
        <v>56</v>
      </c>
      <c r="B39" s="18">
        <v>728192122</v>
      </c>
      <c r="C39" s="18">
        <v>0</v>
      </c>
      <c r="D39" s="58">
        <v>798128520</v>
      </c>
      <c r="E39" s="59">
        <v>827879900</v>
      </c>
      <c r="F39" s="59">
        <v>954848190</v>
      </c>
      <c r="G39" s="59">
        <v>-138107034</v>
      </c>
      <c r="H39" s="59">
        <v>-26996194</v>
      </c>
      <c r="I39" s="59">
        <v>789744962</v>
      </c>
      <c r="J39" s="59">
        <v>11246903</v>
      </c>
      <c r="K39" s="59">
        <v>2034272</v>
      </c>
      <c r="L39" s="59">
        <v>6261638</v>
      </c>
      <c r="M39" s="59">
        <v>19542813</v>
      </c>
      <c r="N39" s="59">
        <v>6934420</v>
      </c>
      <c r="O39" s="59">
        <v>-1738318</v>
      </c>
      <c r="P39" s="59">
        <v>-4441433</v>
      </c>
      <c r="Q39" s="59">
        <v>754669</v>
      </c>
      <c r="R39" s="59">
        <v>9052204</v>
      </c>
      <c r="S39" s="59">
        <v>-7561587</v>
      </c>
      <c r="T39" s="59">
        <v>0</v>
      </c>
      <c r="U39" s="59">
        <v>1490617</v>
      </c>
      <c r="V39" s="59">
        <v>811533061</v>
      </c>
      <c r="W39" s="59">
        <v>827879900</v>
      </c>
      <c r="X39" s="59">
        <v>-16346839</v>
      </c>
      <c r="Y39" s="60">
        <v>-1.97</v>
      </c>
      <c r="Z39" s="61">
        <v>827879900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-623115418</v>
      </c>
      <c r="C42" s="18">
        <v>0</v>
      </c>
      <c r="D42" s="58">
        <v>-715080387</v>
      </c>
      <c r="E42" s="59">
        <v>-719118375</v>
      </c>
      <c r="F42" s="59">
        <v>-26770341</v>
      </c>
      <c r="G42" s="59">
        <v>-61072778</v>
      </c>
      <c r="H42" s="59">
        <v>-91426860</v>
      </c>
      <c r="I42" s="59">
        <v>-179269979</v>
      </c>
      <c r="J42" s="59">
        <v>-30684781</v>
      </c>
      <c r="K42" s="59">
        <v>-55174893</v>
      </c>
      <c r="L42" s="59">
        <v>-51133963</v>
      </c>
      <c r="M42" s="59">
        <v>-136993637</v>
      </c>
      <c r="N42" s="59">
        <v>-50187077</v>
      </c>
      <c r="O42" s="59">
        <v>-52138772</v>
      </c>
      <c r="P42" s="59">
        <v>-56764311</v>
      </c>
      <c r="Q42" s="59">
        <v>-159090160</v>
      </c>
      <c r="R42" s="59">
        <v>-53616076</v>
      </c>
      <c r="S42" s="59">
        <v>-53266421</v>
      </c>
      <c r="T42" s="59">
        <v>-55332092</v>
      </c>
      <c r="U42" s="59">
        <v>-162214589</v>
      </c>
      <c r="V42" s="59">
        <v>-637568365</v>
      </c>
      <c r="W42" s="59">
        <v>-719118375</v>
      </c>
      <c r="X42" s="59">
        <v>81550010</v>
      </c>
      <c r="Y42" s="60">
        <v>-11.34</v>
      </c>
      <c r="Z42" s="61">
        <v>-719118375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16347797</v>
      </c>
      <c r="C44" s="18">
        <v>0</v>
      </c>
      <c r="D44" s="58">
        <v>-1123766</v>
      </c>
      <c r="E44" s="59">
        <v>1123765</v>
      </c>
      <c r="F44" s="59">
        <v>15496884</v>
      </c>
      <c r="G44" s="59">
        <v>-16785282</v>
      </c>
      <c r="H44" s="59">
        <v>64042</v>
      </c>
      <c r="I44" s="59">
        <v>-1224356</v>
      </c>
      <c r="J44" s="59">
        <v>42109</v>
      </c>
      <c r="K44" s="59">
        <v>-43474</v>
      </c>
      <c r="L44" s="59">
        <v>-41566</v>
      </c>
      <c r="M44" s="59">
        <v>-42931</v>
      </c>
      <c r="N44" s="59">
        <v>49429</v>
      </c>
      <c r="O44" s="59">
        <v>-37596</v>
      </c>
      <c r="P44" s="59">
        <v>1818804</v>
      </c>
      <c r="Q44" s="59">
        <v>1830637</v>
      </c>
      <c r="R44" s="59">
        <v>-1855311</v>
      </c>
      <c r="S44" s="59">
        <v>42598</v>
      </c>
      <c r="T44" s="59">
        <v>-46116</v>
      </c>
      <c r="U44" s="59">
        <v>-1858829</v>
      </c>
      <c r="V44" s="59">
        <v>-1295479</v>
      </c>
      <c r="W44" s="59">
        <v>-1</v>
      </c>
      <c r="X44" s="59">
        <v>-1295478</v>
      </c>
      <c r="Y44" s="60">
        <v>129547800</v>
      </c>
      <c r="Z44" s="61">
        <v>1123765</v>
      </c>
    </row>
    <row r="45" spans="1:26" ht="12.75">
      <c r="A45" s="68" t="s">
        <v>61</v>
      </c>
      <c r="B45" s="21">
        <v>-559460880</v>
      </c>
      <c r="C45" s="21">
        <v>0</v>
      </c>
      <c r="D45" s="103">
        <v>-703903489</v>
      </c>
      <c r="E45" s="104">
        <v>-714745730</v>
      </c>
      <c r="F45" s="104">
        <v>27331957</v>
      </c>
      <c r="G45" s="104">
        <f>+F45+G42+G43+G44+G83</f>
        <v>-47500374</v>
      </c>
      <c r="H45" s="104">
        <f>+G45+H42+H43+H44+H83</f>
        <v>-138863192</v>
      </c>
      <c r="I45" s="104">
        <f>+H45</f>
        <v>-138863192</v>
      </c>
      <c r="J45" s="104">
        <f>+H45+J42+J43+J44+J83</f>
        <v>-169505864</v>
      </c>
      <c r="K45" s="104">
        <f>+J45+K42+K43+K44+K83</f>
        <v>-224973605</v>
      </c>
      <c r="L45" s="104">
        <f>+K45+L42+L43+L44+L83</f>
        <v>-276149134</v>
      </c>
      <c r="M45" s="104">
        <f>+L45</f>
        <v>-276149134</v>
      </c>
      <c r="N45" s="104">
        <f>+L45+N42+N43+N44+N83</f>
        <v>-326286782</v>
      </c>
      <c r="O45" s="104">
        <f>+N45+O42+O43+O44+O83</f>
        <v>-378463150</v>
      </c>
      <c r="P45" s="104">
        <f>+O45+P42+P43+P44+P83</f>
        <v>-433408657</v>
      </c>
      <c r="Q45" s="104">
        <f>+P45</f>
        <v>-433408657</v>
      </c>
      <c r="R45" s="104">
        <f>+P45+R42+R43+R44+R83</f>
        <v>-488880044</v>
      </c>
      <c r="S45" s="104">
        <f>+R45+S42+S43+S44+S83</f>
        <v>-542103867</v>
      </c>
      <c r="T45" s="104">
        <f>+S45+T42+T43+T44+T83</f>
        <v>-597482075</v>
      </c>
      <c r="U45" s="104">
        <f>+T45</f>
        <v>-597482075</v>
      </c>
      <c r="V45" s="104">
        <f>+U45</f>
        <v>-597482075</v>
      </c>
      <c r="W45" s="104">
        <f>+W83+W42+W43+W44</f>
        <v>-718847637</v>
      </c>
      <c r="X45" s="104">
        <f>+V45-W45</f>
        <v>121365562</v>
      </c>
      <c r="Y45" s="105">
        <f>+IF(W45&lt;&gt;0,+(X45/W45)*100,0)</f>
        <v>-16.88334992746175</v>
      </c>
      <c r="Z45" s="106">
        <v>-714745730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98</v>
      </c>
      <c r="B47" s="119" t="s">
        <v>84</v>
      </c>
      <c r="C47" s="119"/>
      <c r="D47" s="120" t="s">
        <v>85</v>
      </c>
      <c r="E47" s="121" t="s">
        <v>86</v>
      </c>
      <c r="F47" s="122"/>
      <c r="G47" s="122"/>
      <c r="H47" s="122"/>
      <c r="I47" s="123" t="s">
        <v>87</v>
      </c>
      <c r="J47" s="122"/>
      <c r="K47" s="122"/>
      <c r="L47" s="122"/>
      <c r="M47" s="123" t="s">
        <v>88</v>
      </c>
      <c r="N47" s="124"/>
      <c r="O47" s="124"/>
      <c r="P47" s="124"/>
      <c r="Q47" s="123" t="s">
        <v>89</v>
      </c>
      <c r="R47" s="124"/>
      <c r="S47" s="124"/>
      <c r="T47" s="124"/>
      <c r="U47" s="123" t="s">
        <v>90</v>
      </c>
      <c r="V47" s="123" t="s">
        <v>91</v>
      </c>
      <c r="W47" s="123" t="s">
        <v>92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109687922</v>
      </c>
      <c r="C68" s="18">
        <v>0</v>
      </c>
      <c r="D68" s="19">
        <v>116940708</v>
      </c>
      <c r="E68" s="20">
        <v>129290402</v>
      </c>
      <c r="F68" s="20">
        <v>10127427</v>
      </c>
      <c r="G68" s="20">
        <v>11033277</v>
      </c>
      <c r="H68" s="20">
        <v>10578928</v>
      </c>
      <c r="I68" s="20">
        <v>31739632</v>
      </c>
      <c r="J68" s="20">
        <v>10572226</v>
      </c>
      <c r="K68" s="20">
        <v>11107806</v>
      </c>
      <c r="L68" s="20">
        <v>11225536</v>
      </c>
      <c r="M68" s="20">
        <v>32905568</v>
      </c>
      <c r="N68" s="20">
        <v>11307090</v>
      </c>
      <c r="O68" s="20">
        <v>11029607</v>
      </c>
      <c r="P68" s="20">
        <v>11285723</v>
      </c>
      <c r="Q68" s="20">
        <v>33622420</v>
      </c>
      <c r="R68" s="20">
        <v>11286676</v>
      </c>
      <c r="S68" s="20">
        <v>11286258</v>
      </c>
      <c r="T68" s="20">
        <v>10968649</v>
      </c>
      <c r="U68" s="20">
        <v>33541583</v>
      </c>
      <c r="V68" s="20">
        <v>131809203</v>
      </c>
      <c r="W68" s="20">
        <v>129290402</v>
      </c>
      <c r="X68" s="20">
        <v>0</v>
      </c>
      <c r="Y68" s="19">
        <v>0</v>
      </c>
      <c r="Z68" s="22">
        <v>129290402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292581847</v>
      </c>
      <c r="C70" s="18">
        <v>0</v>
      </c>
      <c r="D70" s="19">
        <v>344986684</v>
      </c>
      <c r="E70" s="20">
        <v>345648032</v>
      </c>
      <c r="F70" s="20">
        <v>25260205</v>
      </c>
      <c r="G70" s="20">
        <v>34734433</v>
      </c>
      <c r="H70" s="20">
        <v>39601315</v>
      </c>
      <c r="I70" s="20">
        <v>99595953</v>
      </c>
      <c r="J70" s="20">
        <v>24604583</v>
      </c>
      <c r="K70" s="20">
        <v>25255346</v>
      </c>
      <c r="L70" s="20">
        <v>27115415</v>
      </c>
      <c r="M70" s="20">
        <v>76975344</v>
      </c>
      <c r="N70" s="20">
        <v>31991981</v>
      </c>
      <c r="O70" s="20">
        <v>26829428</v>
      </c>
      <c r="P70" s="20">
        <v>27822308</v>
      </c>
      <c r="Q70" s="20">
        <v>86643717</v>
      </c>
      <c r="R70" s="20">
        <v>24741147</v>
      </c>
      <c r="S70" s="20">
        <v>21863079</v>
      </c>
      <c r="T70" s="20">
        <v>26966150</v>
      </c>
      <c r="U70" s="20">
        <v>73570376</v>
      </c>
      <c r="V70" s="20">
        <v>336785390</v>
      </c>
      <c r="W70" s="20">
        <v>345648032</v>
      </c>
      <c r="X70" s="20">
        <v>0</v>
      </c>
      <c r="Y70" s="19">
        <v>0</v>
      </c>
      <c r="Z70" s="22">
        <v>345648032</v>
      </c>
    </row>
    <row r="71" spans="1:26" ht="12.75" hidden="1">
      <c r="A71" s="38" t="s">
        <v>67</v>
      </c>
      <c r="B71" s="18">
        <v>121734777</v>
      </c>
      <c r="C71" s="18">
        <v>0</v>
      </c>
      <c r="D71" s="19">
        <v>121147729</v>
      </c>
      <c r="E71" s="20">
        <v>121943173</v>
      </c>
      <c r="F71" s="20">
        <v>9565551</v>
      </c>
      <c r="G71" s="20">
        <v>2289034</v>
      </c>
      <c r="H71" s="20">
        <v>2455399</v>
      </c>
      <c r="I71" s="20">
        <v>14309984</v>
      </c>
      <c r="J71" s="20">
        <v>2529214</v>
      </c>
      <c r="K71" s="20">
        <v>2528626</v>
      </c>
      <c r="L71" s="20">
        <v>11766974</v>
      </c>
      <c r="M71" s="20">
        <v>16824814</v>
      </c>
      <c r="N71" s="20">
        <v>47264741</v>
      </c>
      <c r="O71" s="20">
        <v>13668705</v>
      </c>
      <c r="P71" s="20">
        <v>11738644</v>
      </c>
      <c r="Q71" s="20">
        <v>72672090</v>
      </c>
      <c r="R71" s="20">
        <v>12349078</v>
      </c>
      <c r="S71" s="20">
        <v>13143661</v>
      </c>
      <c r="T71" s="20">
        <v>9849553</v>
      </c>
      <c r="U71" s="20">
        <v>35342292</v>
      </c>
      <c r="V71" s="20">
        <v>139149180</v>
      </c>
      <c r="W71" s="20">
        <v>121943173</v>
      </c>
      <c r="X71" s="20">
        <v>0</v>
      </c>
      <c r="Y71" s="19">
        <v>0</v>
      </c>
      <c r="Z71" s="22">
        <v>121943173</v>
      </c>
    </row>
    <row r="72" spans="1:26" ht="12.75" hidden="1">
      <c r="A72" s="38" t="s">
        <v>68</v>
      </c>
      <c r="B72" s="18">
        <v>28994706</v>
      </c>
      <c r="C72" s="18">
        <v>0</v>
      </c>
      <c r="D72" s="19">
        <v>31365237</v>
      </c>
      <c r="E72" s="20">
        <v>31436459</v>
      </c>
      <c r="F72" s="20">
        <v>3128412</v>
      </c>
      <c r="G72" s="20">
        <v>11626317</v>
      </c>
      <c r="H72" s="20">
        <v>12006192</v>
      </c>
      <c r="I72" s="20">
        <v>26760921</v>
      </c>
      <c r="J72" s="20">
        <v>11374333</v>
      </c>
      <c r="K72" s="20">
        <v>11465069</v>
      </c>
      <c r="L72" s="20">
        <v>2666838</v>
      </c>
      <c r="M72" s="20">
        <v>25506240</v>
      </c>
      <c r="N72" s="20">
        <v>-34675306</v>
      </c>
      <c r="O72" s="20">
        <v>2703475</v>
      </c>
      <c r="P72" s="20">
        <v>2696989</v>
      </c>
      <c r="Q72" s="20">
        <v>-29274842</v>
      </c>
      <c r="R72" s="20">
        <v>2677182</v>
      </c>
      <c r="S72" s="20">
        <v>2690303</v>
      </c>
      <c r="T72" s="20">
        <v>2715329</v>
      </c>
      <c r="U72" s="20">
        <v>8082814</v>
      </c>
      <c r="V72" s="20">
        <v>31075133</v>
      </c>
      <c r="W72" s="20">
        <v>31436459</v>
      </c>
      <c r="X72" s="20">
        <v>0</v>
      </c>
      <c r="Y72" s="19">
        <v>0</v>
      </c>
      <c r="Z72" s="22">
        <v>31436459</v>
      </c>
    </row>
    <row r="73" spans="1:26" ht="12.75" hidden="1">
      <c r="A73" s="38" t="s">
        <v>69</v>
      </c>
      <c r="B73" s="18">
        <v>30197244</v>
      </c>
      <c r="C73" s="18">
        <v>0</v>
      </c>
      <c r="D73" s="19">
        <v>31487855</v>
      </c>
      <c r="E73" s="20">
        <v>33636885</v>
      </c>
      <c r="F73" s="20">
        <v>2886109</v>
      </c>
      <c r="G73" s="20">
        <v>2852140</v>
      </c>
      <c r="H73" s="20">
        <v>2750823</v>
      </c>
      <c r="I73" s="20">
        <v>8489072</v>
      </c>
      <c r="J73" s="20">
        <v>2817220</v>
      </c>
      <c r="K73" s="20">
        <v>2762550</v>
      </c>
      <c r="L73" s="20">
        <v>2759015</v>
      </c>
      <c r="M73" s="20">
        <v>8338785</v>
      </c>
      <c r="N73" s="20">
        <v>2649329</v>
      </c>
      <c r="O73" s="20">
        <v>2716741</v>
      </c>
      <c r="P73" s="20">
        <v>2707516</v>
      </c>
      <c r="Q73" s="20">
        <v>8073586</v>
      </c>
      <c r="R73" s="20">
        <v>2719063</v>
      </c>
      <c r="S73" s="20">
        <v>2723055</v>
      </c>
      <c r="T73" s="20">
        <v>2699383</v>
      </c>
      <c r="U73" s="20">
        <v>8141501</v>
      </c>
      <c r="V73" s="20">
        <v>33042944</v>
      </c>
      <c r="W73" s="20">
        <v>33636885</v>
      </c>
      <c r="X73" s="20">
        <v>0</v>
      </c>
      <c r="Y73" s="19">
        <v>0</v>
      </c>
      <c r="Z73" s="22">
        <v>33636885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26069538</v>
      </c>
      <c r="C75" s="27">
        <v>0</v>
      </c>
      <c r="D75" s="28">
        <v>26283272</v>
      </c>
      <c r="E75" s="29">
        <v>29821455</v>
      </c>
      <c r="F75" s="29">
        <v>2362801</v>
      </c>
      <c r="G75" s="29">
        <v>2401390</v>
      </c>
      <c r="H75" s="29">
        <v>2465651</v>
      </c>
      <c r="I75" s="29">
        <v>7229842</v>
      </c>
      <c r="J75" s="29">
        <v>2518021</v>
      </c>
      <c r="K75" s="29">
        <v>2506182</v>
      </c>
      <c r="L75" s="29">
        <v>2656683</v>
      </c>
      <c r="M75" s="29">
        <v>7680886</v>
      </c>
      <c r="N75" s="29">
        <v>2720260</v>
      </c>
      <c r="O75" s="29">
        <v>2757482</v>
      </c>
      <c r="P75" s="29">
        <v>2824629</v>
      </c>
      <c r="Q75" s="29">
        <v>8302371</v>
      </c>
      <c r="R75" s="29">
        <v>2864006</v>
      </c>
      <c r="S75" s="29">
        <v>2980239</v>
      </c>
      <c r="T75" s="29">
        <v>3003805</v>
      </c>
      <c r="U75" s="29">
        <v>8848050</v>
      </c>
      <c r="V75" s="29">
        <v>32061149</v>
      </c>
      <c r="W75" s="29">
        <v>29821455</v>
      </c>
      <c r="X75" s="29">
        <v>0</v>
      </c>
      <c r="Y75" s="28">
        <v>0</v>
      </c>
      <c r="Z75" s="30">
        <v>29821455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47306741</v>
      </c>
      <c r="C83" s="18"/>
      <c r="D83" s="19">
        <v>12300664</v>
      </c>
      <c r="E83" s="20">
        <v>3248880</v>
      </c>
      <c r="F83" s="20">
        <v>38605414</v>
      </c>
      <c r="G83" s="20">
        <v>3025729</v>
      </c>
      <c r="H83" s="20"/>
      <c r="I83" s="20">
        <v>38605414</v>
      </c>
      <c r="J83" s="20"/>
      <c r="K83" s="20">
        <v>-249374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38605414</v>
      </c>
      <c r="W83" s="20">
        <v>270739</v>
      </c>
      <c r="X83" s="20"/>
      <c r="Y83" s="19"/>
      <c r="Z83" s="22">
        <v>3248880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2944162</v>
      </c>
      <c r="C7" s="18">
        <v>0</v>
      </c>
      <c r="D7" s="58">
        <v>1995000</v>
      </c>
      <c r="E7" s="59">
        <v>2615234</v>
      </c>
      <c r="F7" s="59">
        <v>159348</v>
      </c>
      <c r="G7" s="59">
        <v>410285</v>
      </c>
      <c r="H7" s="59">
        <v>382532</v>
      </c>
      <c r="I7" s="59">
        <v>952165</v>
      </c>
      <c r="J7" s="59">
        <v>273607</v>
      </c>
      <c r="K7" s="59">
        <v>213988</v>
      </c>
      <c r="L7" s="59">
        <v>11110</v>
      </c>
      <c r="M7" s="59">
        <v>498705</v>
      </c>
      <c r="N7" s="59">
        <v>471108</v>
      </c>
      <c r="O7" s="59">
        <v>383170</v>
      </c>
      <c r="P7" s="59">
        <v>274903</v>
      </c>
      <c r="Q7" s="59">
        <v>1129181</v>
      </c>
      <c r="R7" s="59">
        <v>291036</v>
      </c>
      <c r="S7" s="59">
        <v>244522</v>
      </c>
      <c r="T7" s="59">
        <v>128968</v>
      </c>
      <c r="U7" s="59">
        <v>664526</v>
      </c>
      <c r="V7" s="59">
        <v>3244577</v>
      </c>
      <c r="W7" s="59">
        <v>2615234</v>
      </c>
      <c r="X7" s="59">
        <v>629343</v>
      </c>
      <c r="Y7" s="60">
        <v>24.06</v>
      </c>
      <c r="Z7" s="61">
        <v>2615234</v>
      </c>
    </row>
    <row r="8" spans="1:26" ht="12.75">
      <c r="A8" s="57" t="s">
        <v>34</v>
      </c>
      <c r="B8" s="18">
        <v>277892099</v>
      </c>
      <c r="C8" s="18">
        <v>0</v>
      </c>
      <c r="D8" s="58">
        <v>301540826</v>
      </c>
      <c r="E8" s="59">
        <v>285870876</v>
      </c>
      <c r="F8" s="59">
        <v>112221000</v>
      </c>
      <c r="G8" s="59">
        <v>2806000</v>
      </c>
      <c r="H8" s="59">
        <v>0</v>
      </c>
      <c r="I8" s="59">
        <v>115027000</v>
      </c>
      <c r="J8" s="59">
        <v>5261400</v>
      </c>
      <c r="K8" s="59">
        <v>528000</v>
      </c>
      <c r="L8" s="59">
        <v>89415000</v>
      </c>
      <c r="M8" s="59">
        <v>95204400</v>
      </c>
      <c r="N8" s="59">
        <v>2515000</v>
      </c>
      <c r="O8" s="59">
        <v>1125000</v>
      </c>
      <c r="P8" s="59">
        <v>69838752</v>
      </c>
      <c r="Q8" s="59">
        <v>73478752</v>
      </c>
      <c r="R8" s="59">
        <v>0</v>
      </c>
      <c r="S8" s="59">
        <v>80050</v>
      </c>
      <c r="T8" s="59">
        <v>-1778682</v>
      </c>
      <c r="U8" s="59">
        <v>-1698632</v>
      </c>
      <c r="V8" s="59">
        <v>282011520</v>
      </c>
      <c r="W8" s="59">
        <v>285870876</v>
      </c>
      <c r="X8" s="59">
        <v>-3859356</v>
      </c>
      <c r="Y8" s="60">
        <v>-1.35</v>
      </c>
      <c r="Z8" s="61">
        <v>285870876</v>
      </c>
    </row>
    <row r="9" spans="1:26" ht="12.75">
      <c r="A9" s="57" t="s">
        <v>35</v>
      </c>
      <c r="B9" s="18">
        <v>90701583</v>
      </c>
      <c r="C9" s="18">
        <v>0</v>
      </c>
      <c r="D9" s="58">
        <v>102275355</v>
      </c>
      <c r="E9" s="59">
        <v>102228612</v>
      </c>
      <c r="F9" s="59">
        <v>1478142</v>
      </c>
      <c r="G9" s="59">
        <v>7572484</v>
      </c>
      <c r="H9" s="59">
        <v>426305</v>
      </c>
      <c r="I9" s="59">
        <v>9476931</v>
      </c>
      <c r="J9" s="59">
        <v>12627603</v>
      </c>
      <c r="K9" s="59">
        <v>8397836</v>
      </c>
      <c r="L9" s="59">
        <v>5842896</v>
      </c>
      <c r="M9" s="59">
        <v>26868335</v>
      </c>
      <c r="N9" s="59">
        <v>7152062</v>
      </c>
      <c r="O9" s="59">
        <v>7369241</v>
      </c>
      <c r="P9" s="59">
        <v>5719663</v>
      </c>
      <c r="Q9" s="59">
        <v>20240966</v>
      </c>
      <c r="R9" s="59">
        <v>5661252</v>
      </c>
      <c r="S9" s="59">
        <v>2260367</v>
      </c>
      <c r="T9" s="59">
        <v>8118511</v>
      </c>
      <c r="U9" s="59">
        <v>16040130</v>
      </c>
      <c r="V9" s="59">
        <v>72626362</v>
      </c>
      <c r="W9" s="59">
        <v>102228612</v>
      </c>
      <c r="X9" s="59">
        <v>-29602250</v>
      </c>
      <c r="Y9" s="60">
        <v>-28.96</v>
      </c>
      <c r="Z9" s="61">
        <v>102228612</v>
      </c>
    </row>
    <row r="10" spans="1:26" ht="20.25">
      <c r="A10" s="62" t="s">
        <v>93</v>
      </c>
      <c r="B10" s="63">
        <f>SUM(B5:B9)</f>
        <v>371537844</v>
      </c>
      <c r="C10" s="63">
        <f>SUM(C5:C9)</f>
        <v>0</v>
      </c>
      <c r="D10" s="64">
        <f aca="true" t="shared" si="0" ref="D10:Z10">SUM(D5:D9)</f>
        <v>405811181</v>
      </c>
      <c r="E10" s="65">
        <f t="shared" si="0"/>
        <v>390714722</v>
      </c>
      <c r="F10" s="65">
        <f t="shared" si="0"/>
        <v>113858490</v>
      </c>
      <c r="G10" s="65">
        <f t="shared" si="0"/>
        <v>10788769</v>
      </c>
      <c r="H10" s="65">
        <f t="shared" si="0"/>
        <v>808837</v>
      </c>
      <c r="I10" s="65">
        <f t="shared" si="0"/>
        <v>125456096</v>
      </c>
      <c r="J10" s="65">
        <f t="shared" si="0"/>
        <v>18162610</v>
      </c>
      <c r="K10" s="65">
        <f t="shared" si="0"/>
        <v>9139824</v>
      </c>
      <c r="L10" s="65">
        <f t="shared" si="0"/>
        <v>95269006</v>
      </c>
      <c r="M10" s="65">
        <f t="shared" si="0"/>
        <v>122571440</v>
      </c>
      <c r="N10" s="65">
        <f t="shared" si="0"/>
        <v>10138170</v>
      </c>
      <c r="O10" s="65">
        <f t="shared" si="0"/>
        <v>8877411</v>
      </c>
      <c r="P10" s="65">
        <f t="shared" si="0"/>
        <v>75833318</v>
      </c>
      <c r="Q10" s="65">
        <f t="shared" si="0"/>
        <v>94848899</v>
      </c>
      <c r="R10" s="65">
        <f t="shared" si="0"/>
        <v>5952288</v>
      </c>
      <c r="S10" s="65">
        <f t="shared" si="0"/>
        <v>2584939</v>
      </c>
      <c r="T10" s="65">
        <f t="shared" si="0"/>
        <v>6468797</v>
      </c>
      <c r="U10" s="65">
        <f t="shared" si="0"/>
        <v>15006024</v>
      </c>
      <c r="V10" s="65">
        <f t="shared" si="0"/>
        <v>357882459</v>
      </c>
      <c r="W10" s="65">
        <f t="shared" si="0"/>
        <v>390714722</v>
      </c>
      <c r="X10" s="65">
        <f t="shared" si="0"/>
        <v>-32832263</v>
      </c>
      <c r="Y10" s="66">
        <f>+IF(W10&lt;&gt;0,(X10/W10)*100,0)</f>
        <v>-8.403129227365023</v>
      </c>
      <c r="Z10" s="67">
        <f t="shared" si="0"/>
        <v>390714722</v>
      </c>
    </row>
    <row r="11" spans="1:26" ht="12.75">
      <c r="A11" s="57" t="s">
        <v>36</v>
      </c>
      <c r="B11" s="18">
        <v>264063514</v>
      </c>
      <c r="C11" s="18">
        <v>0</v>
      </c>
      <c r="D11" s="58">
        <v>276024667</v>
      </c>
      <c r="E11" s="59">
        <v>273798414</v>
      </c>
      <c r="F11" s="59">
        <v>21467926</v>
      </c>
      <c r="G11" s="59">
        <v>22297011</v>
      </c>
      <c r="H11" s="59">
        <v>24575487</v>
      </c>
      <c r="I11" s="59">
        <v>68340424</v>
      </c>
      <c r="J11" s="59">
        <v>22606488</v>
      </c>
      <c r="K11" s="59">
        <v>23006286</v>
      </c>
      <c r="L11" s="59">
        <v>22280510</v>
      </c>
      <c r="M11" s="59">
        <v>67893284</v>
      </c>
      <c r="N11" s="59">
        <v>22146506</v>
      </c>
      <c r="O11" s="59">
        <v>24181814</v>
      </c>
      <c r="P11" s="59">
        <v>22858535</v>
      </c>
      <c r="Q11" s="59">
        <v>69186855</v>
      </c>
      <c r="R11" s="59">
        <v>21709349</v>
      </c>
      <c r="S11" s="59">
        <v>22202886</v>
      </c>
      <c r="T11" s="59">
        <v>22527877</v>
      </c>
      <c r="U11" s="59">
        <v>66440112</v>
      </c>
      <c r="V11" s="59">
        <v>271860675</v>
      </c>
      <c r="W11" s="59">
        <v>273798414</v>
      </c>
      <c r="X11" s="59">
        <v>-1937739</v>
      </c>
      <c r="Y11" s="60">
        <v>-0.71</v>
      </c>
      <c r="Z11" s="61">
        <v>273798414</v>
      </c>
    </row>
    <row r="12" spans="1:26" ht="12.75">
      <c r="A12" s="57" t="s">
        <v>37</v>
      </c>
      <c r="B12" s="18">
        <v>13431978</v>
      </c>
      <c r="C12" s="18">
        <v>0</v>
      </c>
      <c r="D12" s="58">
        <v>14030631</v>
      </c>
      <c r="E12" s="59">
        <v>13871488</v>
      </c>
      <c r="F12" s="59">
        <v>1007953</v>
      </c>
      <c r="G12" s="59">
        <v>1124298</v>
      </c>
      <c r="H12" s="59">
        <v>1132784</v>
      </c>
      <c r="I12" s="59">
        <v>3265035</v>
      </c>
      <c r="J12" s="59">
        <v>1117244</v>
      </c>
      <c r="K12" s="59">
        <v>1102102</v>
      </c>
      <c r="L12" s="59">
        <v>1144183</v>
      </c>
      <c r="M12" s="59">
        <v>3363529</v>
      </c>
      <c r="N12" s="59">
        <v>1087157</v>
      </c>
      <c r="O12" s="59">
        <v>1182792</v>
      </c>
      <c r="P12" s="59">
        <v>1129333</v>
      </c>
      <c r="Q12" s="59">
        <v>3399282</v>
      </c>
      <c r="R12" s="59">
        <v>1075583</v>
      </c>
      <c r="S12" s="59">
        <v>1082250</v>
      </c>
      <c r="T12" s="59">
        <v>1193574</v>
      </c>
      <c r="U12" s="59">
        <v>3351407</v>
      </c>
      <c r="V12" s="59">
        <v>13379253</v>
      </c>
      <c r="W12" s="59">
        <v>13871488</v>
      </c>
      <c r="X12" s="59">
        <v>-492235</v>
      </c>
      <c r="Y12" s="60">
        <v>-3.55</v>
      </c>
      <c r="Z12" s="61">
        <v>13871488</v>
      </c>
    </row>
    <row r="13" spans="1:26" ht="12.75">
      <c r="A13" s="57" t="s">
        <v>94</v>
      </c>
      <c r="B13" s="18">
        <v>15714688</v>
      </c>
      <c r="C13" s="18">
        <v>0</v>
      </c>
      <c r="D13" s="58">
        <v>11620103</v>
      </c>
      <c r="E13" s="59">
        <v>11271875</v>
      </c>
      <c r="F13" s="59">
        <v>0</v>
      </c>
      <c r="G13" s="59">
        <v>0</v>
      </c>
      <c r="H13" s="59">
        <v>0</v>
      </c>
      <c r="I13" s="59">
        <v>0</v>
      </c>
      <c r="J13" s="59">
        <v>3437313</v>
      </c>
      <c r="K13" s="59">
        <v>0</v>
      </c>
      <c r="L13" s="59">
        <v>0</v>
      </c>
      <c r="M13" s="59">
        <v>3437313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3437313</v>
      </c>
      <c r="W13" s="59">
        <v>11271875</v>
      </c>
      <c r="X13" s="59">
        <v>-7834562</v>
      </c>
      <c r="Y13" s="60">
        <v>-69.51</v>
      </c>
      <c r="Z13" s="61">
        <v>11271875</v>
      </c>
    </row>
    <row r="14" spans="1:26" ht="12.7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8223594</v>
      </c>
      <c r="C15" s="18">
        <v>0</v>
      </c>
      <c r="D15" s="58">
        <v>7826678</v>
      </c>
      <c r="E15" s="59">
        <v>7538308</v>
      </c>
      <c r="F15" s="59">
        <v>474027</v>
      </c>
      <c r="G15" s="59">
        <v>595776</v>
      </c>
      <c r="H15" s="59">
        <v>1231022</v>
      </c>
      <c r="I15" s="59">
        <v>2300825</v>
      </c>
      <c r="J15" s="59">
        <v>450005</v>
      </c>
      <c r="K15" s="59">
        <v>983990</v>
      </c>
      <c r="L15" s="59">
        <v>316793</v>
      </c>
      <c r="M15" s="59">
        <v>1750788</v>
      </c>
      <c r="N15" s="59">
        <v>484264</v>
      </c>
      <c r="O15" s="59">
        <v>203760</v>
      </c>
      <c r="P15" s="59">
        <v>257691</v>
      </c>
      <c r="Q15" s="59">
        <v>945715</v>
      </c>
      <c r="R15" s="59">
        <v>66755</v>
      </c>
      <c r="S15" s="59">
        <v>363703</v>
      </c>
      <c r="T15" s="59">
        <v>1444971</v>
      </c>
      <c r="U15" s="59">
        <v>1875429</v>
      </c>
      <c r="V15" s="59">
        <v>6872757</v>
      </c>
      <c r="W15" s="59">
        <v>7538308</v>
      </c>
      <c r="X15" s="59">
        <v>-665551</v>
      </c>
      <c r="Y15" s="60">
        <v>-8.83</v>
      </c>
      <c r="Z15" s="61">
        <v>7538308</v>
      </c>
    </row>
    <row r="16" spans="1:26" ht="12.75">
      <c r="A16" s="57" t="s">
        <v>34</v>
      </c>
      <c r="B16" s="18">
        <v>9560026</v>
      </c>
      <c r="C16" s="18">
        <v>0</v>
      </c>
      <c r="D16" s="58">
        <v>25140500</v>
      </c>
      <c r="E16" s="59">
        <v>9048087</v>
      </c>
      <c r="F16" s="59">
        <v>0</v>
      </c>
      <c r="G16" s="59">
        <v>0</v>
      </c>
      <c r="H16" s="59">
        <v>53143</v>
      </c>
      <c r="I16" s="59">
        <v>53143</v>
      </c>
      <c r="J16" s="59">
        <v>2290981</v>
      </c>
      <c r="K16" s="59">
        <v>778060</v>
      </c>
      <c r="L16" s="59">
        <v>822802</v>
      </c>
      <c r="M16" s="59">
        <v>3891843</v>
      </c>
      <c r="N16" s="59">
        <v>663291</v>
      </c>
      <c r="O16" s="59">
        <v>732989</v>
      </c>
      <c r="P16" s="59">
        <v>666877</v>
      </c>
      <c r="Q16" s="59">
        <v>2063157</v>
      </c>
      <c r="R16" s="59">
        <v>563735</v>
      </c>
      <c r="S16" s="59">
        <v>713406</v>
      </c>
      <c r="T16" s="59">
        <v>913277</v>
      </c>
      <c r="U16" s="59">
        <v>2190418</v>
      </c>
      <c r="V16" s="59">
        <v>8198561</v>
      </c>
      <c r="W16" s="59">
        <v>9048087</v>
      </c>
      <c r="X16" s="59">
        <v>-849526</v>
      </c>
      <c r="Y16" s="60">
        <v>-9.39</v>
      </c>
      <c r="Z16" s="61">
        <v>9048087</v>
      </c>
    </row>
    <row r="17" spans="1:26" ht="12.75">
      <c r="A17" s="57" t="s">
        <v>40</v>
      </c>
      <c r="B17" s="18">
        <v>109178052</v>
      </c>
      <c r="C17" s="18">
        <v>0</v>
      </c>
      <c r="D17" s="58">
        <v>94419762</v>
      </c>
      <c r="E17" s="59">
        <v>85722097</v>
      </c>
      <c r="F17" s="59">
        <v>7522605</v>
      </c>
      <c r="G17" s="59">
        <v>5328757</v>
      </c>
      <c r="H17" s="59">
        <v>4673340</v>
      </c>
      <c r="I17" s="59">
        <v>17524702</v>
      </c>
      <c r="J17" s="59">
        <v>6022524</v>
      </c>
      <c r="K17" s="59">
        <v>5256505</v>
      </c>
      <c r="L17" s="59">
        <v>8625146</v>
      </c>
      <c r="M17" s="59">
        <v>19904175</v>
      </c>
      <c r="N17" s="59">
        <v>4447463</v>
      </c>
      <c r="O17" s="59">
        <v>4904262</v>
      </c>
      <c r="P17" s="59">
        <v>4815282</v>
      </c>
      <c r="Q17" s="59">
        <v>14167007</v>
      </c>
      <c r="R17" s="59">
        <v>4664078</v>
      </c>
      <c r="S17" s="59">
        <v>5102107</v>
      </c>
      <c r="T17" s="59">
        <v>7848300</v>
      </c>
      <c r="U17" s="59">
        <v>17614485</v>
      </c>
      <c r="V17" s="59">
        <v>69210369</v>
      </c>
      <c r="W17" s="59">
        <v>85722097</v>
      </c>
      <c r="X17" s="59">
        <v>-16511728</v>
      </c>
      <c r="Y17" s="60">
        <v>-19.26</v>
      </c>
      <c r="Z17" s="61">
        <v>85722097</v>
      </c>
    </row>
    <row r="18" spans="1:26" ht="12.75">
      <c r="A18" s="68" t="s">
        <v>41</v>
      </c>
      <c r="B18" s="69">
        <f>SUM(B11:B17)</f>
        <v>420171852</v>
      </c>
      <c r="C18" s="69">
        <f>SUM(C11:C17)</f>
        <v>0</v>
      </c>
      <c r="D18" s="70">
        <f aca="true" t="shared" si="1" ref="D18:Z18">SUM(D11:D17)</f>
        <v>429062341</v>
      </c>
      <c r="E18" s="71">
        <f t="shared" si="1"/>
        <v>401250269</v>
      </c>
      <c r="F18" s="71">
        <f t="shared" si="1"/>
        <v>30472511</v>
      </c>
      <c r="G18" s="71">
        <f t="shared" si="1"/>
        <v>29345842</v>
      </c>
      <c r="H18" s="71">
        <f t="shared" si="1"/>
        <v>31665776</v>
      </c>
      <c r="I18" s="71">
        <f t="shared" si="1"/>
        <v>91484129</v>
      </c>
      <c r="J18" s="71">
        <f t="shared" si="1"/>
        <v>35924555</v>
      </c>
      <c r="K18" s="71">
        <f t="shared" si="1"/>
        <v>31126943</v>
      </c>
      <c r="L18" s="71">
        <f t="shared" si="1"/>
        <v>33189434</v>
      </c>
      <c r="M18" s="71">
        <f t="shared" si="1"/>
        <v>100240932</v>
      </c>
      <c r="N18" s="71">
        <f t="shared" si="1"/>
        <v>28828681</v>
      </c>
      <c r="O18" s="71">
        <f t="shared" si="1"/>
        <v>31205617</v>
      </c>
      <c r="P18" s="71">
        <f t="shared" si="1"/>
        <v>29727718</v>
      </c>
      <c r="Q18" s="71">
        <f t="shared" si="1"/>
        <v>89762016</v>
      </c>
      <c r="R18" s="71">
        <f t="shared" si="1"/>
        <v>28079500</v>
      </c>
      <c r="S18" s="71">
        <f t="shared" si="1"/>
        <v>29464352</v>
      </c>
      <c r="T18" s="71">
        <f t="shared" si="1"/>
        <v>33927999</v>
      </c>
      <c r="U18" s="71">
        <f t="shared" si="1"/>
        <v>91471851</v>
      </c>
      <c r="V18" s="71">
        <f t="shared" si="1"/>
        <v>372958928</v>
      </c>
      <c r="W18" s="71">
        <f t="shared" si="1"/>
        <v>401250269</v>
      </c>
      <c r="X18" s="71">
        <f t="shared" si="1"/>
        <v>-28291341</v>
      </c>
      <c r="Y18" s="66">
        <f>+IF(W18&lt;&gt;0,(X18/W18)*100,0)</f>
        <v>-7.050796768437804</v>
      </c>
      <c r="Z18" s="72">
        <f t="shared" si="1"/>
        <v>401250269</v>
      </c>
    </row>
    <row r="19" spans="1:26" ht="12.75">
      <c r="A19" s="68" t="s">
        <v>42</v>
      </c>
      <c r="B19" s="73">
        <f>+B10-B18</f>
        <v>-48634008</v>
      </c>
      <c r="C19" s="73">
        <f>+C10-C18</f>
        <v>0</v>
      </c>
      <c r="D19" s="74">
        <f aca="true" t="shared" si="2" ref="D19:Z19">+D10-D18</f>
        <v>-23251160</v>
      </c>
      <c r="E19" s="75">
        <f t="shared" si="2"/>
        <v>-10535547</v>
      </c>
      <c r="F19" s="75">
        <f t="shared" si="2"/>
        <v>83385979</v>
      </c>
      <c r="G19" s="75">
        <f t="shared" si="2"/>
        <v>-18557073</v>
      </c>
      <c r="H19" s="75">
        <f t="shared" si="2"/>
        <v>-30856939</v>
      </c>
      <c r="I19" s="75">
        <f t="shared" si="2"/>
        <v>33971967</v>
      </c>
      <c r="J19" s="75">
        <f t="shared" si="2"/>
        <v>-17761945</v>
      </c>
      <c r="K19" s="75">
        <f t="shared" si="2"/>
        <v>-21987119</v>
      </c>
      <c r="L19" s="75">
        <f t="shared" si="2"/>
        <v>62079572</v>
      </c>
      <c r="M19" s="75">
        <f t="shared" si="2"/>
        <v>22330508</v>
      </c>
      <c r="N19" s="75">
        <f t="shared" si="2"/>
        <v>-18690511</v>
      </c>
      <c r="O19" s="75">
        <f t="shared" si="2"/>
        <v>-22328206</v>
      </c>
      <c r="P19" s="75">
        <f t="shared" si="2"/>
        <v>46105600</v>
      </c>
      <c r="Q19" s="75">
        <f t="shared" si="2"/>
        <v>5086883</v>
      </c>
      <c r="R19" s="75">
        <f t="shared" si="2"/>
        <v>-22127212</v>
      </c>
      <c r="S19" s="75">
        <f t="shared" si="2"/>
        <v>-26879413</v>
      </c>
      <c r="T19" s="75">
        <f t="shared" si="2"/>
        <v>-27459202</v>
      </c>
      <c r="U19" s="75">
        <f t="shared" si="2"/>
        <v>-76465827</v>
      </c>
      <c r="V19" s="75">
        <f t="shared" si="2"/>
        <v>-15076469</v>
      </c>
      <c r="W19" s="75">
        <f>IF(E10=E18,0,W10-W18)</f>
        <v>-10535547</v>
      </c>
      <c r="X19" s="75">
        <f t="shared" si="2"/>
        <v>-4540922</v>
      </c>
      <c r="Y19" s="76">
        <f>+IF(W19&lt;&gt;0,(X19/W19)*100,0)</f>
        <v>43.10096096576665</v>
      </c>
      <c r="Z19" s="77">
        <f t="shared" si="2"/>
        <v>-10535547</v>
      </c>
    </row>
    <row r="20" spans="1:26" ht="20.25">
      <c r="A20" s="78" t="s">
        <v>43</v>
      </c>
      <c r="B20" s="79">
        <v>0</v>
      </c>
      <c r="C20" s="79">
        <v>0</v>
      </c>
      <c r="D20" s="80">
        <v>0</v>
      </c>
      <c r="E20" s="81">
        <v>788950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38950</v>
      </c>
      <c r="T20" s="81">
        <v>0</v>
      </c>
      <c r="U20" s="81">
        <v>38950</v>
      </c>
      <c r="V20" s="81">
        <v>38950</v>
      </c>
      <c r="W20" s="81">
        <v>788950</v>
      </c>
      <c r="X20" s="81">
        <v>-750000</v>
      </c>
      <c r="Y20" s="82">
        <v>-95.06</v>
      </c>
      <c r="Z20" s="83">
        <v>788950</v>
      </c>
    </row>
    <row r="21" spans="1:26" ht="41.25">
      <c r="A21" s="84" t="s">
        <v>95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96</v>
      </c>
      <c r="B22" s="91">
        <f>SUM(B19:B21)</f>
        <v>-48634008</v>
      </c>
      <c r="C22" s="91">
        <f>SUM(C19:C21)</f>
        <v>0</v>
      </c>
      <c r="D22" s="92">
        <f aca="true" t="shared" si="3" ref="D22:Z22">SUM(D19:D21)</f>
        <v>-23251160</v>
      </c>
      <c r="E22" s="93">
        <f t="shared" si="3"/>
        <v>-9746597</v>
      </c>
      <c r="F22" s="93">
        <f t="shared" si="3"/>
        <v>83385979</v>
      </c>
      <c r="G22" s="93">
        <f t="shared" si="3"/>
        <v>-18557073</v>
      </c>
      <c r="H22" s="93">
        <f t="shared" si="3"/>
        <v>-30856939</v>
      </c>
      <c r="I22" s="93">
        <f t="shared" si="3"/>
        <v>33971967</v>
      </c>
      <c r="J22" s="93">
        <f t="shared" si="3"/>
        <v>-17761945</v>
      </c>
      <c r="K22" s="93">
        <f t="shared" si="3"/>
        <v>-21987119</v>
      </c>
      <c r="L22" s="93">
        <f t="shared" si="3"/>
        <v>62079572</v>
      </c>
      <c r="M22" s="93">
        <f t="shared" si="3"/>
        <v>22330508</v>
      </c>
      <c r="N22" s="93">
        <f t="shared" si="3"/>
        <v>-18690511</v>
      </c>
      <c r="O22" s="93">
        <f t="shared" si="3"/>
        <v>-22328206</v>
      </c>
      <c r="P22" s="93">
        <f t="shared" si="3"/>
        <v>46105600</v>
      </c>
      <c r="Q22" s="93">
        <f t="shared" si="3"/>
        <v>5086883</v>
      </c>
      <c r="R22" s="93">
        <f t="shared" si="3"/>
        <v>-22127212</v>
      </c>
      <c r="S22" s="93">
        <f t="shared" si="3"/>
        <v>-26840463</v>
      </c>
      <c r="T22" s="93">
        <f t="shared" si="3"/>
        <v>-27459202</v>
      </c>
      <c r="U22" s="93">
        <f t="shared" si="3"/>
        <v>-76426877</v>
      </c>
      <c r="V22" s="93">
        <f t="shared" si="3"/>
        <v>-15037519</v>
      </c>
      <c r="W22" s="93">
        <f t="shared" si="3"/>
        <v>-9746597</v>
      </c>
      <c r="X22" s="93">
        <f t="shared" si="3"/>
        <v>-5290922</v>
      </c>
      <c r="Y22" s="94">
        <f>+IF(W22&lt;&gt;0,(X22/W22)*100,0)</f>
        <v>54.28481345848197</v>
      </c>
      <c r="Z22" s="95">
        <f t="shared" si="3"/>
        <v>-9746597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-48634008</v>
      </c>
      <c r="C24" s="73">
        <f>SUM(C22:C23)</f>
        <v>0</v>
      </c>
      <c r="D24" s="74">
        <f aca="true" t="shared" si="4" ref="D24:Z24">SUM(D22:D23)</f>
        <v>-23251160</v>
      </c>
      <c r="E24" s="75">
        <f t="shared" si="4"/>
        <v>-9746597</v>
      </c>
      <c r="F24" s="75">
        <f t="shared" si="4"/>
        <v>83385979</v>
      </c>
      <c r="G24" s="75">
        <f t="shared" si="4"/>
        <v>-18557073</v>
      </c>
      <c r="H24" s="75">
        <f t="shared" si="4"/>
        <v>-30856939</v>
      </c>
      <c r="I24" s="75">
        <f t="shared" si="4"/>
        <v>33971967</v>
      </c>
      <c r="J24" s="75">
        <f t="shared" si="4"/>
        <v>-17761945</v>
      </c>
      <c r="K24" s="75">
        <f t="shared" si="4"/>
        <v>-21987119</v>
      </c>
      <c r="L24" s="75">
        <f t="shared" si="4"/>
        <v>62079572</v>
      </c>
      <c r="M24" s="75">
        <f t="shared" si="4"/>
        <v>22330508</v>
      </c>
      <c r="N24" s="75">
        <f t="shared" si="4"/>
        <v>-18690511</v>
      </c>
      <c r="O24" s="75">
        <f t="shared" si="4"/>
        <v>-22328206</v>
      </c>
      <c r="P24" s="75">
        <f t="shared" si="4"/>
        <v>46105600</v>
      </c>
      <c r="Q24" s="75">
        <f t="shared" si="4"/>
        <v>5086883</v>
      </c>
      <c r="R24" s="75">
        <f t="shared" si="4"/>
        <v>-22127212</v>
      </c>
      <c r="S24" s="75">
        <f t="shared" si="4"/>
        <v>-26840463</v>
      </c>
      <c r="T24" s="75">
        <f t="shared" si="4"/>
        <v>-27459202</v>
      </c>
      <c r="U24" s="75">
        <f t="shared" si="4"/>
        <v>-76426877</v>
      </c>
      <c r="V24" s="75">
        <f t="shared" si="4"/>
        <v>-15037519</v>
      </c>
      <c r="W24" s="75">
        <f t="shared" si="4"/>
        <v>-9746597</v>
      </c>
      <c r="X24" s="75">
        <f t="shared" si="4"/>
        <v>-5290922</v>
      </c>
      <c r="Y24" s="76">
        <f>+IF(W24&lt;&gt;0,(X24/W24)*100,0)</f>
        <v>54.28481345848197</v>
      </c>
      <c r="Z24" s="77">
        <f t="shared" si="4"/>
        <v>-9746597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3529932</v>
      </c>
      <c r="C27" s="21">
        <v>0</v>
      </c>
      <c r="D27" s="103">
        <v>1750000</v>
      </c>
      <c r="E27" s="104">
        <v>2282713</v>
      </c>
      <c r="F27" s="104">
        <v>24324</v>
      </c>
      <c r="G27" s="104">
        <v>75283</v>
      </c>
      <c r="H27" s="104">
        <v>138230</v>
      </c>
      <c r="I27" s="104">
        <v>237837</v>
      </c>
      <c r="J27" s="104">
        <v>147631</v>
      </c>
      <c r="K27" s="104">
        <v>132172</v>
      </c>
      <c r="L27" s="104">
        <v>-18533</v>
      </c>
      <c r="M27" s="104">
        <v>261270</v>
      </c>
      <c r="N27" s="104">
        <v>12500</v>
      </c>
      <c r="O27" s="104">
        <v>20900</v>
      </c>
      <c r="P27" s="104">
        <v>89625</v>
      </c>
      <c r="Q27" s="104">
        <v>123025</v>
      </c>
      <c r="R27" s="104">
        <v>51280</v>
      </c>
      <c r="S27" s="104">
        <v>-5258</v>
      </c>
      <c r="T27" s="104">
        <v>34257</v>
      </c>
      <c r="U27" s="104">
        <v>80279</v>
      </c>
      <c r="V27" s="104">
        <v>702411</v>
      </c>
      <c r="W27" s="104">
        <v>2282713</v>
      </c>
      <c r="X27" s="104">
        <v>-1580302</v>
      </c>
      <c r="Y27" s="105">
        <v>-69.23</v>
      </c>
      <c r="Z27" s="106">
        <v>2282713</v>
      </c>
    </row>
    <row r="28" spans="1:26" ht="12.75">
      <c r="A28" s="107" t="s">
        <v>47</v>
      </c>
      <c r="B28" s="18">
        <v>0</v>
      </c>
      <c r="C28" s="18">
        <v>0</v>
      </c>
      <c r="D28" s="58">
        <v>0</v>
      </c>
      <c r="E28" s="59">
        <v>788950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38950</v>
      </c>
      <c r="T28" s="59">
        <v>0</v>
      </c>
      <c r="U28" s="59">
        <v>38950</v>
      </c>
      <c r="V28" s="59">
        <v>38950</v>
      </c>
      <c r="W28" s="59">
        <v>788950</v>
      </c>
      <c r="X28" s="59">
        <v>-750000</v>
      </c>
      <c r="Y28" s="60">
        <v>-95.06</v>
      </c>
      <c r="Z28" s="61">
        <v>788950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3529932</v>
      </c>
      <c r="C31" s="18">
        <v>0</v>
      </c>
      <c r="D31" s="58">
        <v>1750000</v>
      </c>
      <c r="E31" s="59">
        <v>1493763</v>
      </c>
      <c r="F31" s="59">
        <v>24324</v>
      </c>
      <c r="G31" s="59">
        <v>75283</v>
      </c>
      <c r="H31" s="59">
        <v>138230</v>
      </c>
      <c r="I31" s="59">
        <v>237837</v>
      </c>
      <c r="J31" s="59">
        <v>147631</v>
      </c>
      <c r="K31" s="59">
        <v>132172</v>
      </c>
      <c r="L31" s="59">
        <v>-18533</v>
      </c>
      <c r="M31" s="59">
        <v>261270</v>
      </c>
      <c r="N31" s="59">
        <v>12500</v>
      </c>
      <c r="O31" s="59">
        <v>20900</v>
      </c>
      <c r="P31" s="59">
        <v>89625</v>
      </c>
      <c r="Q31" s="59">
        <v>123025</v>
      </c>
      <c r="R31" s="59">
        <v>51280</v>
      </c>
      <c r="S31" s="59">
        <v>-44208</v>
      </c>
      <c r="T31" s="59">
        <v>34257</v>
      </c>
      <c r="U31" s="59">
        <v>41329</v>
      </c>
      <c r="V31" s="59">
        <v>663461</v>
      </c>
      <c r="W31" s="59">
        <v>1493763</v>
      </c>
      <c r="X31" s="59">
        <v>-830302</v>
      </c>
      <c r="Y31" s="60">
        <v>-55.58</v>
      </c>
      <c r="Z31" s="61">
        <v>1493763</v>
      </c>
    </row>
    <row r="32" spans="1:26" ht="12.75">
      <c r="A32" s="68" t="s">
        <v>50</v>
      </c>
      <c r="B32" s="21">
        <f>SUM(B28:B31)</f>
        <v>3529932</v>
      </c>
      <c r="C32" s="21">
        <f>SUM(C28:C31)</f>
        <v>0</v>
      </c>
      <c r="D32" s="103">
        <f aca="true" t="shared" si="5" ref="D32:Z32">SUM(D28:D31)</f>
        <v>1750000</v>
      </c>
      <c r="E32" s="104">
        <f t="shared" si="5"/>
        <v>2282713</v>
      </c>
      <c r="F32" s="104">
        <f t="shared" si="5"/>
        <v>24324</v>
      </c>
      <c r="G32" s="104">
        <f t="shared" si="5"/>
        <v>75283</v>
      </c>
      <c r="H32" s="104">
        <f t="shared" si="5"/>
        <v>138230</v>
      </c>
      <c r="I32" s="104">
        <f t="shared" si="5"/>
        <v>237837</v>
      </c>
      <c r="J32" s="104">
        <f t="shared" si="5"/>
        <v>147631</v>
      </c>
      <c r="K32" s="104">
        <f t="shared" si="5"/>
        <v>132172</v>
      </c>
      <c r="L32" s="104">
        <f t="shared" si="5"/>
        <v>-18533</v>
      </c>
      <c r="M32" s="104">
        <f t="shared" si="5"/>
        <v>261270</v>
      </c>
      <c r="N32" s="104">
        <f t="shared" si="5"/>
        <v>12500</v>
      </c>
      <c r="O32" s="104">
        <f t="shared" si="5"/>
        <v>20900</v>
      </c>
      <c r="P32" s="104">
        <f t="shared" si="5"/>
        <v>89625</v>
      </c>
      <c r="Q32" s="104">
        <f t="shared" si="5"/>
        <v>123025</v>
      </c>
      <c r="R32" s="104">
        <f t="shared" si="5"/>
        <v>51280</v>
      </c>
      <c r="S32" s="104">
        <f t="shared" si="5"/>
        <v>-5258</v>
      </c>
      <c r="T32" s="104">
        <f t="shared" si="5"/>
        <v>34257</v>
      </c>
      <c r="U32" s="104">
        <f t="shared" si="5"/>
        <v>80279</v>
      </c>
      <c r="V32" s="104">
        <f t="shared" si="5"/>
        <v>702411</v>
      </c>
      <c r="W32" s="104">
        <f t="shared" si="5"/>
        <v>2282713</v>
      </c>
      <c r="X32" s="104">
        <f t="shared" si="5"/>
        <v>-1580302</v>
      </c>
      <c r="Y32" s="105">
        <f>+IF(W32&lt;&gt;0,(X32/W32)*100,0)</f>
        <v>-69.22911465436084</v>
      </c>
      <c r="Z32" s="106">
        <f t="shared" si="5"/>
        <v>2282713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49118509</v>
      </c>
      <c r="C35" s="18">
        <v>0</v>
      </c>
      <c r="D35" s="58">
        <v>29519960</v>
      </c>
      <c r="E35" s="59">
        <v>78076410</v>
      </c>
      <c r="F35" s="59">
        <v>124425523</v>
      </c>
      <c r="G35" s="59">
        <v>15461344</v>
      </c>
      <c r="H35" s="59">
        <v>-28176220</v>
      </c>
      <c r="I35" s="59">
        <v>111710647</v>
      </c>
      <c r="J35" s="59">
        <v>30447</v>
      </c>
      <c r="K35" s="59">
        <v>-52185671</v>
      </c>
      <c r="L35" s="59">
        <v>55264571</v>
      </c>
      <c r="M35" s="59">
        <v>3109347</v>
      </c>
      <c r="N35" s="59">
        <v>-9711752</v>
      </c>
      <c r="O35" s="59">
        <v>-24575135</v>
      </c>
      <c r="P35" s="59">
        <v>45060047</v>
      </c>
      <c r="Q35" s="59">
        <v>10773160</v>
      </c>
      <c r="R35" s="59">
        <v>-55215102</v>
      </c>
      <c r="S35" s="59">
        <v>-28143870</v>
      </c>
      <c r="T35" s="59">
        <v>-2101497</v>
      </c>
      <c r="U35" s="59">
        <v>-85460469</v>
      </c>
      <c r="V35" s="59">
        <v>40132685</v>
      </c>
      <c r="W35" s="59">
        <v>78076410</v>
      </c>
      <c r="X35" s="59">
        <v>-37943725</v>
      </c>
      <c r="Y35" s="60">
        <v>-48.6</v>
      </c>
      <c r="Z35" s="61">
        <v>78076410</v>
      </c>
    </row>
    <row r="36" spans="1:26" ht="12.75">
      <c r="A36" s="57" t="s">
        <v>53</v>
      </c>
      <c r="B36" s="18">
        <v>112826863</v>
      </c>
      <c r="C36" s="18">
        <v>0</v>
      </c>
      <c r="D36" s="58">
        <v>105431747</v>
      </c>
      <c r="E36" s="59">
        <v>105964460</v>
      </c>
      <c r="F36" s="59">
        <v>102942103</v>
      </c>
      <c r="G36" s="59">
        <v>74517</v>
      </c>
      <c r="H36" s="59">
        <v>138230</v>
      </c>
      <c r="I36" s="59">
        <v>103154850</v>
      </c>
      <c r="J36" s="59">
        <v>-3289682</v>
      </c>
      <c r="K36" s="59">
        <v>10042020</v>
      </c>
      <c r="L36" s="59">
        <v>-18533</v>
      </c>
      <c r="M36" s="59">
        <v>6733805</v>
      </c>
      <c r="N36" s="59">
        <v>12500</v>
      </c>
      <c r="O36" s="59">
        <v>20900</v>
      </c>
      <c r="P36" s="59">
        <v>89625</v>
      </c>
      <c r="Q36" s="59">
        <v>123025</v>
      </c>
      <c r="R36" s="59">
        <v>51280</v>
      </c>
      <c r="S36" s="59">
        <v>-5258</v>
      </c>
      <c r="T36" s="59">
        <v>-867086</v>
      </c>
      <c r="U36" s="59">
        <v>-821064</v>
      </c>
      <c r="V36" s="59">
        <v>109190616</v>
      </c>
      <c r="W36" s="59">
        <v>105964460</v>
      </c>
      <c r="X36" s="59">
        <v>3226156</v>
      </c>
      <c r="Y36" s="60">
        <v>3.04</v>
      </c>
      <c r="Z36" s="61">
        <v>105964460</v>
      </c>
    </row>
    <row r="37" spans="1:26" ht="12.75">
      <c r="A37" s="57" t="s">
        <v>54</v>
      </c>
      <c r="B37" s="18">
        <v>252785552</v>
      </c>
      <c r="C37" s="18">
        <v>0</v>
      </c>
      <c r="D37" s="58">
        <v>125960873</v>
      </c>
      <c r="E37" s="59">
        <v>144383948</v>
      </c>
      <c r="F37" s="59">
        <v>203414913</v>
      </c>
      <c r="G37" s="59">
        <v>29703501</v>
      </c>
      <c r="H37" s="59">
        <v>3205891</v>
      </c>
      <c r="I37" s="59">
        <v>236324305</v>
      </c>
      <c r="J37" s="59">
        <v>14579479</v>
      </c>
      <c r="K37" s="59">
        <v>16072572</v>
      </c>
      <c r="L37" s="59">
        <v>-6669446</v>
      </c>
      <c r="M37" s="59">
        <v>23982605</v>
      </c>
      <c r="N37" s="59">
        <v>9019682</v>
      </c>
      <c r="O37" s="59">
        <v>-2060925</v>
      </c>
      <c r="P37" s="59">
        <v>-754248</v>
      </c>
      <c r="Q37" s="59">
        <v>6204509</v>
      </c>
      <c r="R37" s="59">
        <v>-33036619</v>
      </c>
      <c r="S37" s="59">
        <v>-439974</v>
      </c>
      <c r="T37" s="59">
        <v>24520395</v>
      </c>
      <c r="U37" s="59">
        <v>-8956198</v>
      </c>
      <c r="V37" s="59">
        <v>257555221</v>
      </c>
      <c r="W37" s="59">
        <v>144383948</v>
      </c>
      <c r="X37" s="59">
        <v>113171273</v>
      </c>
      <c r="Y37" s="60">
        <v>78.38</v>
      </c>
      <c r="Z37" s="61">
        <v>144383948</v>
      </c>
    </row>
    <row r="38" spans="1:26" ht="12.75">
      <c r="A38" s="57" t="s">
        <v>55</v>
      </c>
      <c r="B38" s="18">
        <v>23732414</v>
      </c>
      <c r="C38" s="18">
        <v>0</v>
      </c>
      <c r="D38" s="58">
        <v>22852190</v>
      </c>
      <c r="E38" s="59">
        <v>22852190</v>
      </c>
      <c r="F38" s="59">
        <v>21431658</v>
      </c>
      <c r="G38" s="59">
        <v>-71154</v>
      </c>
      <c r="H38" s="59">
        <v>-386953</v>
      </c>
      <c r="I38" s="59">
        <v>20973551</v>
      </c>
      <c r="J38" s="59">
        <v>-76775</v>
      </c>
      <c r="K38" s="59">
        <v>1939143</v>
      </c>
      <c r="L38" s="59">
        <v>-164094</v>
      </c>
      <c r="M38" s="59">
        <v>1698274</v>
      </c>
      <c r="N38" s="59">
        <v>-28426</v>
      </c>
      <c r="O38" s="59">
        <v>-165112</v>
      </c>
      <c r="P38" s="59">
        <v>-201690</v>
      </c>
      <c r="Q38" s="59">
        <v>-395228</v>
      </c>
      <c r="R38" s="59">
        <v>0</v>
      </c>
      <c r="S38" s="59">
        <v>-112551</v>
      </c>
      <c r="T38" s="59">
        <v>-29786</v>
      </c>
      <c r="U38" s="59">
        <v>-142337</v>
      </c>
      <c r="V38" s="59">
        <v>22134260</v>
      </c>
      <c r="W38" s="59">
        <v>22852190</v>
      </c>
      <c r="X38" s="59">
        <v>-717930</v>
      </c>
      <c r="Y38" s="60">
        <v>-3.14</v>
      </c>
      <c r="Z38" s="61">
        <v>22852190</v>
      </c>
    </row>
    <row r="39" spans="1:26" ht="12.75">
      <c r="A39" s="57" t="s">
        <v>56</v>
      </c>
      <c r="B39" s="18">
        <v>-90864047</v>
      </c>
      <c r="C39" s="18">
        <v>0</v>
      </c>
      <c r="D39" s="58">
        <v>9389804</v>
      </c>
      <c r="E39" s="59">
        <v>26551329</v>
      </c>
      <c r="F39" s="59">
        <v>2521058</v>
      </c>
      <c r="G39" s="59">
        <v>-14096484</v>
      </c>
      <c r="H39" s="59">
        <v>-30856929</v>
      </c>
      <c r="I39" s="59">
        <v>-42432355</v>
      </c>
      <c r="J39" s="59">
        <v>-17761937</v>
      </c>
      <c r="K39" s="59">
        <v>-60155364</v>
      </c>
      <c r="L39" s="59">
        <v>62079579</v>
      </c>
      <c r="M39" s="59">
        <v>-15837722</v>
      </c>
      <c r="N39" s="59">
        <v>-18690509</v>
      </c>
      <c r="O39" s="59">
        <v>-22328199</v>
      </c>
      <c r="P39" s="59">
        <v>46105614</v>
      </c>
      <c r="Q39" s="59">
        <v>5086906</v>
      </c>
      <c r="R39" s="59">
        <v>-22127199</v>
      </c>
      <c r="S39" s="59">
        <v>-27596601</v>
      </c>
      <c r="T39" s="59">
        <v>-27459188</v>
      </c>
      <c r="U39" s="59">
        <v>-77182988</v>
      </c>
      <c r="V39" s="59">
        <v>-130366159</v>
      </c>
      <c r="W39" s="59">
        <v>26551329</v>
      </c>
      <c r="X39" s="59">
        <v>-156917488</v>
      </c>
      <c r="Y39" s="60">
        <v>-591</v>
      </c>
      <c r="Z39" s="61">
        <v>26551329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-394242126</v>
      </c>
      <c r="C42" s="18">
        <v>0</v>
      </c>
      <c r="D42" s="58">
        <v>-416130738</v>
      </c>
      <c r="E42" s="59">
        <v>-388765394</v>
      </c>
      <c r="F42" s="59">
        <v>-30472511</v>
      </c>
      <c r="G42" s="59">
        <v>-29345842</v>
      </c>
      <c r="H42" s="59">
        <v>-31612633</v>
      </c>
      <c r="I42" s="59">
        <v>-91430986</v>
      </c>
      <c r="J42" s="59">
        <v>-32375142</v>
      </c>
      <c r="K42" s="59">
        <v>-31001022</v>
      </c>
      <c r="L42" s="59">
        <v>-33044243</v>
      </c>
      <c r="M42" s="59">
        <v>-96420407</v>
      </c>
      <c r="N42" s="59">
        <v>-28734773</v>
      </c>
      <c r="O42" s="59">
        <v>-31098145</v>
      </c>
      <c r="P42" s="59">
        <v>-29661882</v>
      </c>
      <c r="Q42" s="59">
        <v>-89494800</v>
      </c>
      <c r="R42" s="59">
        <v>-28079500</v>
      </c>
      <c r="S42" s="59">
        <v>-29300588</v>
      </c>
      <c r="T42" s="59">
        <v>-32882730</v>
      </c>
      <c r="U42" s="59">
        <v>-90262818</v>
      </c>
      <c r="V42" s="59">
        <v>-367609011</v>
      </c>
      <c r="W42" s="59">
        <v>-388765394</v>
      </c>
      <c r="X42" s="59">
        <v>21156383</v>
      </c>
      <c r="Y42" s="60">
        <v>-5.44</v>
      </c>
      <c r="Z42" s="61">
        <v>-388765394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135720</v>
      </c>
      <c r="C44" s="18">
        <v>0</v>
      </c>
      <c r="D44" s="58">
        <v>5400</v>
      </c>
      <c r="E44" s="59">
        <v>-5400</v>
      </c>
      <c r="F44" s="59">
        <v>441665</v>
      </c>
      <c r="G44" s="59">
        <v>-656540</v>
      </c>
      <c r="H44" s="59">
        <v>189215</v>
      </c>
      <c r="I44" s="59">
        <v>-25660</v>
      </c>
      <c r="J44" s="59">
        <v>31000</v>
      </c>
      <c r="K44" s="59">
        <v>-28100</v>
      </c>
      <c r="L44" s="59">
        <v>-2700</v>
      </c>
      <c r="M44" s="59">
        <v>200</v>
      </c>
      <c r="N44" s="59">
        <v>33900</v>
      </c>
      <c r="O44" s="59">
        <v>-36905</v>
      </c>
      <c r="P44" s="59">
        <v>1605</v>
      </c>
      <c r="Q44" s="59">
        <v>-1400</v>
      </c>
      <c r="R44" s="59">
        <v>700</v>
      </c>
      <c r="S44" s="59">
        <v>-700</v>
      </c>
      <c r="T44" s="59">
        <v>2701</v>
      </c>
      <c r="U44" s="59">
        <v>2701</v>
      </c>
      <c r="V44" s="59">
        <v>-24159</v>
      </c>
      <c r="W44" s="59">
        <v>0</v>
      </c>
      <c r="X44" s="59">
        <v>-24159</v>
      </c>
      <c r="Y44" s="60">
        <v>0</v>
      </c>
      <c r="Z44" s="61">
        <v>-5400</v>
      </c>
    </row>
    <row r="45" spans="1:26" ht="12.75">
      <c r="A45" s="68" t="s">
        <v>61</v>
      </c>
      <c r="B45" s="21">
        <v>-377278233</v>
      </c>
      <c r="C45" s="21">
        <v>0</v>
      </c>
      <c r="D45" s="103">
        <v>-389080004</v>
      </c>
      <c r="E45" s="104">
        <v>-361725460</v>
      </c>
      <c r="F45" s="104">
        <v>-8526744</v>
      </c>
      <c r="G45" s="104">
        <f>+F45+G42+G43+G44+G83</f>
        <v>-38528926</v>
      </c>
      <c r="H45" s="104">
        <f>+G45+H42+H43+H44+H83</f>
        <v>-69952344</v>
      </c>
      <c r="I45" s="104">
        <f>+H45</f>
        <v>-69952344</v>
      </c>
      <c r="J45" s="104">
        <f>+H45+J42+J43+J44+J83</f>
        <v>-102296486</v>
      </c>
      <c r="K45" s="104">
        <f>+J45+K42+K43+K44+K83</f>
        <v>-133325608</v>
      </c>
      <c r="L45" s="104">
        <f>+K45+L42+L43+L44+L83</f>
        <v>-166372551</v>
      </c>
      <c r="M45" s="104">
        <f>+L45</f>
        <v>-166372551</v>
      </c>
      <c r="N45" s="104">
        <f>+L45+N42+N43+N44+N83</f>
        <v>-195073424</v>
      </c>
      <c r="O45" s="104">
        <f>+N45+O42+O43+O44+O83</f>
        <v>-226208474</v>
      </c>
      <c r="P45" s="104">
        <f>+O45+P42+P43+P44+P83</f>
        <v>-255868751</v>
      </c>
      <c r="Q45" s="104">
        <f>+P45</f>
        <v>-255868751</v>
      </c>
      <c r="R45" s="104">
        <f>+P45+R42+R43+R44+R83</f>
        <v>-283947551</v>
      </c>
      <c r="S45" s="104">
        <f>+R45+S42+S43+S44+S83</f>
        <v>-313248839</v>
      </c>
      <c r="T45" s="104">
        <f>+S45+T42+T43+T44+T83</f>
        <v>-346128868</v>
      </c>
      <c r="U45" s="104">
        <f>+T45</f>
        <v>-346128868</v>
      </c>
      <c r="V45" s="104">
        <f>+U45</f>
        <v>-346128868</v>
      </c>
      <c r="W45" s="104">
        <f>+W83+W42+W43+W44</f>
        <v>-386511617</v>
      </c>
      <c r="X45" s="104">
        <f>+V45-W45</f>
        <v>40382749</v>
      </c>
      <c r="Y45" s="105">
        <f>+IF(W45&lt;&gt;0,+(X45/W45)*100,0)</f>
        <v>-10.448003947058595</v>
      </c>
      <c r="Z45" s="106">
        <v>-361725460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98</v>
      </c>
      <c r="B47" s="119" t="s">
        <v>84</v>
      </c>
      <c r="C47" s="119"/>
      <c r="D47" s="120" t="s">
        <v>85</v>
      </c>
      <c r="E47" s="121" t="s">
        <v>86</v>
      </c>
      <c r="F47" s="122"/>
      <c r="G47" s="122"/>
      <c r="H47" s="122"/>
      <c r="I47" s="123" t="s">
        <v>87</v>
      </c>
      <c r="J47" s="122"/>
      <c r="K47" s="122"/>
      <c r="L47" s="122"/>
      <c r="M47" s="123" t="s">
        <v>88</v>
      </c>
      <c r="N47" s="124"/>
      <c r="O47" s="124"/>
      <c r="P47" s="124"/>
      <c r="Q47" s="123" t="s">
        <v>89</v>
      </c>
      <c r="R47" s="124"/>
      <c r="S47" s="124"/>
      <c r="T47" s="124"/>
      <c r="U47" s="123" t="s">
        <v>90</v>
      </c>
      <c r="V47" s="123" t="s">
        <v>91</v>
      </c>
      <c r="W47" s="123" t="s">
        <v>92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4889890</v>
      </c>
      <c r="U75" s="29">
        <v>4889890</v>
      </c>
      <c r="V75" s="29">
        <v>4889890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16828173</v>
      </c>
      <c r="C83" s="18"/>
      <c r="D83" s="19">
        <v>27045334</v>
      </c>
      <c r="E83" s="20">
        <v>27045334</v>
      </c>
      <c r="F83" s="20">
        <v>21504102</v>
      </c>
      <c r="G83" s="20">
        <v>200</v>
      </c>
      <c r="H83" s="20"/>
      <c r="I83" s="20">
        <v>21504102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21504102</v>
      </c>
      <c r="W83" s="20">
        <v>2253777</v>
      </c>
      <c r="X83" s="20"/>
      <c r="Y83" s="19"/>
      <c r="Z83" s="22">
        <v>27045334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529304774</v>
      </c>
      <c r="C5" s="18">
        <v>0</v>
      </c>
      <c r="D5" s="58">
        <v>576921582</v>
      </c>
      <c r="E5" s="59">
        <v>561316870</v>
      </c>
      <c r="F5" s="59">
        <v>-46138737</v>
      </c>
      <c r="G5" s="59">
        <v>46869170</v>
      </c>
      <c r="H5" s="59">
        <v>37918533</v>
      </c>
      <c r="I5" s="59">
        <v>38648966</v>
      </c>
      <c r="J5" s="59">
        <v>43902468</v>
      </c>
      <c r="K5" s="59">
        <v>43902468</v>
      </c>
      <c r="L5" s="59">
        <v>43581584</v>
      </c>
      <c r="M5" s="59">
        <v>131386520</v>
      </c>
      <c r="N5" s="59">
        <v>44212335</v>
      </c>
      <c r="O5" s="59">
        <v>45392596</v>
      </c>
      <c r="P5" s="59">
        <v>46843000</v>
      </c>
      <c r="Q5" s="59">
        <v>136447931</v>
      </c>
      <c r="R5" s="59">
        <v>47266745</v>
      </c>
      <c r="S5" s="59">
        <v>47266496</v>
      </c>
      <c r="T5" s="59">
        <v>46738016</v>
      </c>
      <c r="U5" s="59">
        <v>141271257</v>
      </c>
      <c r="V5" s="59">
        <v>447754674</v>
      </c>
      <c r="W5" s="59">
        <v>561316870</v>
      </c>
      <c r="X5" s="59">
        <v>-113562196</v>
      </c>
      <c r="Y5" s="60">
        <v>-20.23</v>
      </c>
      <c r="Z5" s="61">
        <v>561316870</v>
      </c>
    </row>
    <row r="6" spans="1:26" ht="12.75">
      <c r="A6" s="57" t="s">
        <v>32</v>
      </c>
      <c r="B6" s="18">
        <v>1569173508</v>
      </c>
      <c r="C6" s="18">
        <v>0</v>
      </c>
      <c r="D6" s="58">
        <v>1663380103</v>
      </c>
      <c r="E6" s="59">
        <v>1824899452</v>
      </c>
      <c r="F6" s="59">
        <v>17840806</v>
      </c>
      <c r="G6" s="59">
        <v>144963384</v>
      </c>
      <c r="H6" s="59">
        <v>166385442</v>
      </c>
      <c r="I6" s="59">
        <v>329189632</v>
      </c>
      <c r="J6" s="59">
        <v>158183146</v>
      </c>
      <c r="K6" s="59">
        <v>158183146</v>
      </c>
      <c r="L6" s="59">
        <v>134820416</v>
      </c>
      <c r="M6" s="59">
        <v>451186708</v>
      </c>
      <c r="N6" s="59">
        <v>140981316</v>
      </c>
      <c r="O6" s="59">
        <v>139948263</v>
      </c>
      <c r="P6" s="59">
        <v>131572058</v>
      </c>
      <c r="Q6" s="59">
        <v>412501637</v>
      </c>
      <c r="R6" s="59">
        <v>120964462</v>
      </c>
      <c r="S6" s="59">
        <v>119504734</v>
      </c>
      <c r="T6" s="59">
        <v>136249122</v>
      </c>
      <c r="U6" s="59">
        <v>376718318</v>
      </c>
      <c r="V6" s="59">
        <v>1569596295</v>
      </c>
      <c r="W6" s="59">
        <v>1824899452</v>
      </c>
      <c r="X6" s="59">
        <v>-255303157</v>
      </c>
      <c r="Y6" s="60">
        <v>-13.99</v>
      </c>
      <c r="Z6" s="61">
        <v>1824899452</v>
      </c>
    </row>
    <row r="7" spans="1:26" ht="12.75">
      <c r="A7" s="57" t="s">
        <v>33</v>
      </c>
      <c r="B7" s="18">
        <v>5124547</v>
      </c>
      <c r="C7" s="18">
        <v>0</v>
      </c>
      <c r="D7" s="58">
        <v>7389907</v>
      </c>
      <c r="E7" s="59">
        <v>7389907</v>
      </c>
      <c r="F7" s="59">
        <v>-95946</v>
      </c>
      <c r="G7" s="59">
        <v>354091</v>
      </c>
      <c r="H7" s="59">
        <v>265057</v>
      </c>
      <c r="I7" s="59">
        <v>523202</v>
      </c>
      <c r="J7" s="59">
        <v>290391</v>
      </c>
      <c r="K7" s="59">
        <v>152774</v>
      </c>
      <c r="L7" s="59">
        <v>153944</v>
      </c>
      <c r="M7" s="59">
        <v>597109</v>
      </c>
      <c r="N7" s="59">
        <v>143006</v>
      </c>
      <c r="O7" s="59">
        <v>98582</v>
      </c>
      <c r="P7" s="59">
        <v>122245</v>
      </c>
      <c r="Q7" s="59">
        <v>363833</v>
      </c>
      <c r="R7" s="59">
        <v>87368</v>
      </c>
      <c r="S7" s="59">
        <v>88432</v>
      </c>
      <c r="T7" s="59">
        <v>-15497</v>
      </c>
      <c r="U7" s="59">
        <v>160303</v>
      </c>
      <c r="V7" s="59">
        <v>1644447</v>
      </c>
      <c r="W7" s="59">
        <v>7389907</v>
      </c>
      <c r="X7" s="59">
        <v>-5745460</v>
      </c>
      <c r="Y7" s="60">
        <v>-77.75</v>
      </c>
      <c r="Z7" s="61">
        <v>7389907</v>
      </c>
    </row>
    <row r="8" spans="1:26" ht="12.75">
      <c r="A8" s="57" t="s">
        <v>34</v>
      </c>
      <c r="B8" s="18">
        <v>389862618</v>
      </c>
      <c r="C8" s="18">
        <v>0</v>
      </c>
      <c r="D8" s="58">
        <v>434121497</v>
      </c>
      <c r="E8" s="59">
        <v>448752567</v>
      </c>
      <c r="F8" s="59">
        <v>-171576420</v>
      </c>
      <c r="G8" s="59">
        <v>2618979</v>
      </c>
      <c r="H8" s="59">
        <v>3434642</v>
      </c>
      <c r="I8" s="59">
        <v>-165522799</v>
      </c>
      <c r="J8" s="59">
        <v>931227</v>
      </c>
      <c r="K8" s="59">
        <v>931227</v>
      </c>
      <c r="L8" s="59">
        <v>136351847</v>
      </c>
      <c r="M8" s="59">
        <v>138214301</v>
      </c>
      <c r="N8" s="59">
        <v>655081</v>
      </c>
      <c r="O8" s="59">
        <v>2733592</v>
      </c>
      <c r="P8" s="59">
        <v>105533258</v>
      </c>
      <c r="Q8" s="59">
        <v>108921931</v>
      </c>
      <c r="R8" s="59">
        <v>2325392</v>
      </c>
      <c r="S8" s="59">
        <v>1643240</v>
      </c>
      <c r="T8" s="59">
        <v>6878399</v>
      </c>
      <c r="U8" s="59">
        <v>10847031</v>
      </c>
      <c r="V8" s="59">
        <v>92460464</v>
      </c>
      <c r="W8" s="59">
        <v>448752567</v>
      </c>
      <c r="X8" s="59">
        <v>-356292103</v>
      </c>
      <c r="Y8" s="60">
        <v>-79.4</v>
      </c>
      <c r="Z8" s="61">
        <v>448752567</v>
      </c>
    </row>
    <row r="9" spans="1:26" ht="12.75">
      <c r="A9" s="57" t="s">
        <v>35</v>
      </c>
      <c r="B9" s="18">
        <v>208237665</v>
      </c>
      <c r="C9" s="18">
        <v>0</v>
      </c>
      <c r="D9" s="58">
        <v>375108346</v>
      </c>
      <c r="E9" s="59">
        <v>274432632</v>
      </c>
      <c r="F9" s="59">
        <v>-20862548</v>
      </c>
      <c r="G9" s="59">
        <v>4011798</v>
      </c>
      <c r="H9" s="59">
        <v>22129803</v>
      </c>
      <c r="I9" s="59">
        <v>5279053</v>
      </c>
      <c r="J9" s="59">
        <v>11614309</v>
      </c>
      <c r="K9" s="59">
        <v>11751926</v>
      </c>
      <c r="L9" s="59">
        <v>12628161</v>
      </c>
      <c r="M9" s="59">
        <v>35994396</v>
      </c>
      <c r="N9" s="59">
        <v>8868877</v>
      </c>
      <c r="O9" s="59">
        <v>1864121</v>
      </c>
      <c r="P9" s="59">
        <v>10710487</v>
      </c>
      <c r="Q9" s="59">
        <v>21443485</v>
      </c>
      <c r="R9" s="59">
        <v>3318175</v>
      </c>
      <c r="S9" s="59">
        <v>4527209</v>
      </c>
      <c r="T9" s="59">
        <v>8319912</v>
      </c>
      <c r="U9" s="59">
        <v>16165296</v>
      </c>
      <c r="V9" s="59">
        <v>78882230</v>
      </c>
      <c r="W9" s="59">
        <v>274432632</v>
      </c>
      <c r="X9" s="59">
        <v>-195550402</v>
      </c>
      <c r="Y9" s="60">
        <v>-71.26</v>
      </c>
      <c r="Z9" s="61">
        <v>274432632</v>
      </c>
    </row>
    <row r="10" spans="1:26" ht="20.25">
      <c r="A10" s="62" t="s">
        <v>93</v>
      </c>
      <c r="B10" s="63">
        <f>SUM(B5:B9)</f>
        <v>2701703112</v>
      </c>
      <c r="C10" s="63">
        <f>SUM(C5:C9)</f>
        <v>0</v>
      </c>
      <c r="D10" s="64">
        <f aca="true" t="shared" si="0" ref="D10:Z10">SUM(D5:D9)</f>
        <v>3056921435</v>
      </c>
      <c r="E10" s="65">
        <f t="shared" si="0"/>
        <v>3116791428</v>
      </c>
      <c r="F10" s="65">
        <f t="shared" si="0"/>
        <v>-220832845</v>
      </c>
      <c r="G10" s="65">
        <f t="shared" si="0"/>
        <v>198817422</v>
      </c>
      <c r="H10" s="65">
        <f t="shared" si="0"/>
        <v>230133477</v>
      </c>
      <c r="I10" s="65">
        <f t="shared" si="0"/>
        <v>208118054</v>
      </c>
      <c r="J10" s="65">
        <f t="shared" si="0"/>
        <v>214921541</v>
      </c>
      <c r="K10" s="65">
        <f t="shared" si="0"/>
        <v>214921541</v>
      </c>
      <c r="L10" s="65">
        <f t="shared" si="0"/>
        <v>327535952</v>
      </c>
      <c r="M10" s="65">
        <f t="shared" si="0"/>
        <v>757379034</v>
      </c>
      <c r="N10" s="65">
        <f t="shared" si="0"/>
        <v>194860615</v>
      </c>
      <c r="O10" s="65">
        <f t="shared" si="0"/>
        <v>190037154</v>
      </c>
      <c r="P10" s="65">
        <f t="shared" si="0"/>
        <v>294781048</v>
      </c>
      <c r="Q10" s="65">
        <f t="shared" si="0"/>
        <v>679678817</v>
      </c>
      <c r="R10" s="65">
        <f t="shared" si="0"/>
        <v>173962142</v>
      </c>
      <c r="S10" s="65">
        <f t="shared" si="0"/>
        <v>173030111</v>
      </c>
      <c r="T10" s="65">
        <f t="shared" si="0"/>
        <v>198169952</v>
      </c>
      <c r="U10" s="65">
        <f t="shared" si="0"/>
        <v>545162205</v>
      </c>
      <c r="V10" s="65">
        <f t="shared" si="0"/>
        <v>2190338110</v>
      </c>
      <c r="W10" s="65">
        <f t="shared" si="0"/>
        <v>3116791428</v>
      </c>
      <c r="X10" s="65">
        <f t="shared" si="0"/>
        <v>-926453318</v>
      </c>
      <c r="Y10" s="66">
        <f>+IF(W10&lt;&gt;0,(X10/W10)*100,0)</f>
        <v>-29.724585022825593</v>
      </c>
      <c r="Z10" s="67">
        <f t="shared" si="0"/>
        <v>3116791428</v>
      </c>
    </row>
    <row r="11" spans="1:26" ht="12.75">
      <c r="A11" s="57" t="s">
        <v>36</v>
      </c>
      <c r="B11" s="18">
        <v>751608306</v>
      </c>
      <c r="C11" s="18">
        <v>0</v>
      </c>
      <c r="D11" s="58">
        <v>801631894</v>
      </c>
      <c r="E11" s="59">
        <v>865275848</v>
      </c>
      <c r="F11" s="59">
        <v>-381302633</v>
      </c>
      <c r="G11" s="59">
        <v>434179530</v>
      </c>
      <c r="H11" s="59">
        <v>-1432353328</v>
      </c>
      <c r="I11" s="59">
        <v>-1379476431</v>
      </c>
      <c r="J11" s="59">
        <v>70579256</v>
      </c>
      <c r="K11" s="59">
        <v>70579256</v>
      </c>
      <c r="L11" s="59">
        <v>64844053</v>
      </c>
      <c r="M11" s="59">
        <v>206002565</v>
      </c>
      <c r="N11" s="59">
        <v>66419894</v>
      </c>
      <c r="O11" s="59">
        <v>90050228</v>
      </c>
      <c r="P11" s="59">
        <v>94995236</v>
      </c>
      <c r="Q11" s="59">
        <v>251465358</v>
      </c>
      <c r="R11" s="59">
        <v>64098648</v>
      </c>
      <c r="S11" s="59">
        <v>64155578</v>
      </c>
      <c r="T11" s="59">
        <v>68515874</v>
      </c>
      <c r="U11" s="59">
        <v>196770100</v>
      </c>
      <c r="V11" s="59">
        <v>-725238408</v>
      </c>
      <c r="W11" s="59">
        <v>865275848</v>
      </c>
      <c r="X11" s="59">
        <v>-1590514256</v>
      </c>
      <c r="Y11" s="60">
        <v>-183.82</v>
      </c>
      <c r="Z11" s="61">
        <v>865275848</v>
      </c>
    </row>
    <row r="12" spans="1:26" ht="12.75">
      <c r="A12" s="57" t="s">
        <v>37</v>
      </c>
      <c r="B12" s="18">
        <v>34389973</v>
      </c>
      <c r="C12" s="18">
        <v>0</v>
      </c>
      <c r="D12" s="58">
        <v>36040001</v>
      </c>
      <c r="E12" s="59">
        <v>36040000</v>
      </c>
      <c r="F12" s="59">
        <v>2887569</v>
      </c>
      <c r="G12" s="59">
        <v>2887544</v>
      </c>
      <c r="H12" s="59">
        <v>2887569</v>
      </c>
      <c r="I12" s="59">
        <v>8662682</v>
      </c>
      <c r="J12" s="59">
        <v>2887562</v>
      </c>
      <c r="K12" s="59">
        <v>2887562</v>
      </c>
      <c r="L12" s="59">
        <v>2887544</v>
      </c>
      <c r="M12" s="59">
        <v>8662668</v>
      </c>
      <c r="N12" s="59">
        <v>2594698</v>
      </c>
      <c r="O12" s="59">
        <v>2432163</v>
      </c>
      <c r="P12" s="59">
        <v>2687312</v>
      </c>
      <c r="Q12" s="59">
        <v>7714173</v>
      </c>
      <c r="R12" s="59">
        <v>2852707</v>
      </c>
      <c r="S12" s="59">
        <v>2852707</v>
      </c>
      <c r="T12" s="59">
        <v>2852707</v>
      </c>
      <c r="U12" s="59">
        <v>8558121</v>
      </c>
      <c r="V12" s="59">
        <v>33597644</v>
      </c>
      <c r="W12" s="59">
        <v>36040000</v>
      </c>
      <c r="X12" s="59">
        <v>-2442356</v>
      </c>
      <c r="Y12" s="60">
        <v>-6.78</v>
      </c>
      <c r="Z12" s="61">
        <v>36040000</v>
      </c>
    </row>
    <row r="13" spans="1:26" ht="12.75">
      <c r="A13" s="57" t="s">
        <v>94</v>
      </c>
      <c r="B13" s="18">
        <v>300013983</v>
      </c>
      <c r="C13" s="18">
        <v>0</v>
      </c>
      <c r="D13" s="58">
        <v>292573695</v>
      </c>
      <c r="E13" s="59">
        <v>300573695</v>
      </c>
      <c r="F13" s="59">
        <v>0</v>
      </c>
      <c r="G13" s="59">
        <v>0</v>
      </c>
      <c r="H13" s="59">
        <v>77087691</v>
      </c>
      <c r="I13" s="59">
        <v>77087691</v>
      </c>
      <c r="J13" s="59">
        <v>115159849</v>
      </c>
      <c r="K13" s="59">
        <v>34128960</v>
      </c>
      <c r="L13" s="59">
        <v>26065682</v>
      </c>
      <c r="M13" s="59">
        <v>175354491</v>
      </c>
      <c r="N13" s="59">
        <v>25820658</v>
      </c>
      <c r="O13" s="59">
        <v>23312822</v>
      </c>
      <c r="P13" s="59">
        <v>24962793</v>
      </c>
      <c r="Q13" s="59">
        <v>74096273</v>
      </c>
      <c r="R13" s="59">
        <v>23286927</v>
      </c>
      <c r="S13" s="59">
        <v>9614401</v>
      </c>
      <c r="T13" s="59">
        <v>1882929</v>
      </c>
      <c r="U13" s="59">
        <v>34784257</v>
      </c>
      <c r="V13" s="59">
        <v>361322712</v>
      </c>
      <c r="W13" s="59">
        <v>300573695</v>
      </c>
      <c r="X13" s="59">
        <v>60749017</v>
      </c>
      <c r="Y13" s="60">
        <v>20.21</v>
      </c>
      <c r="Z13" s="61">
        <v>300573695</v>
      </c>
    </row>
    <row r="14" spans="1:26" ht="12.75">
      <c r="A14" s="57" t="s">
        <v>38</v>
      </c>
      <c r="B14" s="18">
        <v>71690411</v>
      </c>
      <c r="C14" s="18">
        <v>0</v>
      </c>
      <c r="D14" s="58">
        <v>50423081</v>
      </c>
      <c r="E14" s="59">
        <v>53210504</v>
      </c>
      <c r="F14" s="59">
        <v>2903595</v>
      </c>
      <c r="G14" s="59">
        <v>3350676</v>
      </c>
      <c r="H14" s="59">
        <v>3142042</v>
      </c>
      <c r="I14" s="59">
        <v>9396313</v>
      </c>
      <c r="J14" s="59">
        <v>9083257</v>
      </c>
      <c r="K14" s="59">
        <v>9083257</v>
      </c>
      <c r="L14" s="59">
        <v>3907504</v>
      </c>
      <c r="M14" s="59">
        <v>22074018</v>
      </c>
      <c r="N14" s="59">
        <v>3416346</v>
      </c>
      <c r="O14" s="59">
        <v>2598268</v>
      </c>
      <c r="P14" s="59">
        <v>3009517</v>
      </c>
      <c r="Q14" s="59">
        <v>9024131</v>
      </c>
      <c r="R14" s="59">
        <v>2690185</v>
      </c>
      <c r="S14" s="59">
        <v>8305046</v>
      </c>
      <c r="T14" s="59">
        <v>4035445</v>
      </c>
      <c r="U14" s="59">
        <v>15030676</v>
      </c>
      <c r="V14" s="59">
        <v>55525138</v>
      </c>
      <c r="W14" s="59">
        <v>53210504</v>
      </c>
      <c r="X14" s="59">
        <v>2314634</v>
      </c>
      <c r="Y14" s="60">
        <v>4.35</v>
      </c>
      <c r="Z14" s="61">
        <v>53210504</v>
      </c>
    </row>
    <row r="15" spans="1:26" ht="12.75">
      <c r="A15" s="57" t="s">
        <v>39</v>
      </c>
      <c r="B15" s="18">
        <v>992888292</v>
      </c>
      <c r="C15" s="18">
        <v>0</v>
      </c>
      <c r="D15" s="58">
        <v>1084339361</v>
      </c>
      <c r="E15" s="59">
        <v>1089024709</v>
      </c>
      <c r="F15" s="59">
        <v>26543122</v>
      </c>
      <c r="G15" s="59">
        <v>136900961</v>
      </c>
      <c r="H15" s="59">
        <v>115111395</v>
      </c>
      <c r="I15" s="59">
        <v>278555478</v>
      </c>
      <c r="J15" s="59">
        <v>88979807</v>
      </c>
      <c r="K15" s="59">
        <v>88979807</v>
      </c>
      <c r="L15" s="59">
        <v>83863159</v>
      </c>
      <c r="M15" s="59">
        <v>261822773</v>
      </c>
      <c r="N15" s="59">
        <v>79581351</v>
      </c>
      <c r="O15" s="59">
        <v>79275870</v>
      </c>
      <c r="P15" s="59">
        <v>78259386</v>
      </c>
      <c r="Q15" s="59">
        <v>237116607</v>
      </c>
      <c r="R15" s="59">
        <v>79440732</v>
      </c>
      <c r="S15" s="59">
        <v>73197351</v>
      </c>
      <c r="T15" s="59">
        <v>154215527</v>
      </c>
      <c r="U15" s="59">
        <v>306853610</v>
      </c>
      <c r="V15" s="59">
        <v>1084348468</v>
      </c>
      <c r="W15" s="59">
        <v>1089024709</v>
      </c>
      <c r="X15" s="59">
        <v>-4676241</v>
      </c>
      <c r="Y15" s="60">
        <v>-0.43</v>
      </c>
      <c r="Z15" s="61">
        <v>1089024709</v>
      </c>
    </row>
    <row r="16" spans="1:26" ht="12.75">
      <c r="A16" s="57" t="s">
        <v>34</v>
      </c>
      <c r="B16" s="18">
        <v>3159429</v>
      </c>
      <c r="C16" s="18">
        <v>0</v>
      </c>
      <c r="D16" s="58">
        <v>5125136</v>
      </c>
      <c r="E16" s="59">
        <v>5125136</v>
      </c>
      <c r="F16" s="59">
        <v>0</v>
      </c>
      <c r="G16" s="59">
        <v>442523</v>
      </c>
      <c r="H16" s="59">
        <v>359581</v>
      </c>
      <c r="I16" s="59">
        <v>802104</v>
      </c>
      <c r="J16" s="59">
        <v>65098</v>
      </c>
      <c r="K16" s="59">
        <v>65098</v>
      </c>
      <c r="L16" s="59">
        <v>85709</v>
      </c>
      <c r="M16" s="59">
        <v>215905</v>
      </c>
      <c r="N16" s="59">
        <v>20617</v>
      </c>
      <c r="O16" s="59">
        <v>0</v>
      </c>
      <c r="P16" s="59">
        <v>0</v>
      </c>
      <c r="Q16" s="59">
        <v>20617</v>
      </c>
      <c r="R16" s="59">
        <v>0</v>
      </c>
      <c r="S16" s="59">
        <v>0</v>
      </c>
      <c r="T16" s="59">
        <v>0</v>
      </c>
      <c r="U16" s="59">
        <v>0</v>
      </c>
      <c r="V16" s="59">
        <v>1038626</v>
      </c>
      <c r="W16" s="59">
        <v>5125136</v>
      </c>
      <c r="X16" s="59">
        <v>-4086510</v>
      </c>
      <c r="Y16" s="60">
        <v>-79.73</v>
      </c>
      <c r="Z16" s="61">
        <v>5125136</v>
      </c>
    </row>
    <row r="17" spans="1:26" ht="12.75">
      <c r="A17" s="57" t="s">
        <v>40</v>
      </c>
      <c r="B17" s="18">
        <v>750368742</v>
      </c>
      <c r="C17" s="18">
        <v>0</v>
      </c>
      <c r="D17" s="58">
        <v>705831908</v>
      </c>
      <c r="E17" s="59">
        <v>766408474</v>
      </c>
      <c r="F17" s="59">
        <v>-468034933</v>
      </c>
      <c r="G17" s="59">
        <v>45979412</v>
      </c>
      <c r="H17" s="59">
        <v>47236460</v>
      </c>
      <c r="I17" s="59">
        <v>-374819061</v>
      </c>
      <c r="J17" s="59">
        <v>49966044</v>
      </c>
      <c r="K17" s="59">
        <v>53909241</v>
      </c>
      <c r="L17" s="59">
        <v>28173160</v>
      </c>
      <c r="M17" s="59">
        <v>132048445</v>
      </c>
      <c r="N17" s="59">
        <v>33177419</v>
      </c>
      <c r="O17" s="59">
        <v>51011508</v>
      </c>
      <c r="P17" s="59">
        <v>36786120</v>
      </c>
      <c r="Q17" s="59">
        <v>120975047</v>
      </c>
      <c r="R17" s="59">
        <v>29094318</v>
      </c>
      <c r="S17" s="59">
        <v>18987637</v>
      </c>
      <c r="T17" s="59">
        <v>109198516</v>
      </c>
      <c r="U17" s="59">
        <v>157280471</v>
      </c>
      <c r="V17" s="59">
        <v>35484902</v>
      </c>
      <c r="W17" s="59">
        <v>766408474</v>
      </c>
      <c r="X17" s="59">
        <v>-730923572</v>
      </c>
      <c r="Y17" s="60">
        <v>-95.37</v>
      </c>
      <c r="Z17" s="61">
        <v>766408474</v>
      </c>
    </row>
    <row r="18" spans="1:26" ht="12.75">
      <c r="A18" s="68" t="s">
        <v>41</v>
      </c>
      <c r="B18" s="69">
        <f>SUM(B11:B17)</f>
        <v>2904119136</v>
      </c>
      <c r="C18" s="69">
        <f>SUM(C11:C17)</f>
        <v>0</v>
      </c>
      <c r="D18" s="70">
        <f aca="true" t="shared" si="1" ref="D18:Z18">SUM(D11:D17)</f>
        <v>2975965076</v>
      </c>
      <c r="E18" s="71">
        <f t="shared" si="1"/>
        <v>3115658366</v>
      </c>
      <c r="F18" s="71">
        <f t="shared" si="1"/>
        <v>-817003280</v>
      </c>
      <c r="G18" s="71">
        <f t="shared" si="1"/>
        <v>623740646</v>
      </c>
      <c r="H18" s="71">
        <f t="shared" si="1"/>
        <v>-1186528590</v>
      </c>
      <c r="I18" s="71">
        <f t="shared" si="1"/>
        <v>-1379791224</v>
      </c>
      <c r="J18" s="71">
        <f t="shared" si="1"/>
        <v>336720873</v>
      </c>
      <c r="K18" s="71">
        <f t="shared" si="1"/>
        <v>259633181</v>
      </c>
      <c r="L18" s="71">
        <f t="shared" si="1"/>
        <v>209826811</v>
      </c>
      <c r="M18" s="71">
        <f t="shared" si="1"/>
        <v>806180865</v>
      </c>
      <c r="N18" s="71">
        <f t="shared" si="1"/>
        <v>211030983</v>
      </c>
      <c r="O18" s="71">
        <f t="shared" si="1"/>
        <v>248680859</v>
      </c>
      <c r="P18" s="71">
        <f t="shared" si="1"/>
        <v>240700364</v>
      </c>
      <c r="Q18" s="71">
        <f t="shared" si="1"/>
        <v>700412206</v>
      </c>
      <c r="R18" s="71">
        <f t="shared" si="1"/>
        <v>201463517</v>
      </c>
      <c r="S18" s="71">
        <f t="shared" si="1"/>
        <v>177112720</v>
      </c>
      <c r="T18" s="71">
        <f t="shared" si="1"/>
        <v>340700998</v>
      </c>
      <c r="U18" s="71">
        <f t="shared" si="1"/>
        <v>719277235</v>
      </c>
      <c r="V18" s="71">
        <f t="shared" si="1"/>
        <v>846079082</v>
      </c>
      <c r="W18" s="71">
        <f t="shared" si="1"/>
        <v>3115658366</v>
      </c>
      <c r="X18" s="71">
        <f t="shared" si="1"/>
        <v>-2269579284</v>
      </c>
      <c r="Y18" s="66">
        <f>+IF(W18&lt;&gt;0,(X18/W18)*100,0)</f>
        <v>-72.84429219734292</v>
      </c>
      <c r="Z18" s="72">
        <f t="shared" si="1"/>
        <v>3115658366</v>
      </c>
    </row>
    <row r="19" spans="1:26" ht="12.75">
      <c r="A19" s="68" t="s">
        <v>42</v>
      </c>
      <c r="B19" s="73">
        <f>+B10-B18</f>
        <v>-202416024</v>
      </c>
      <c r="C19" s="73">
        <f>+C10-C18</f>
        <v>0</v>
      </c>
      <c r="D19" s="74">
        <f aca="true" t="shared" si="2" ref="D19:Z19">+D10-D18</f>
        <v>80956359</v>
      </c>
      <c r="E19" s="75">
        <f t="shared" si="2"/>
        <v>1133062</v>
      </c>
      <c r="F19" s="75">
        <f t="shared" si="2"/>
        <v>596170435</v>
      </c>
      <c r="G19" s="75">
        <f t="shared" si="2"/>
        <v>-424923224</v>
      </c>
      <c r="H19" s="75">
        <f t="shared" si="2"/>
        <v>1416662067</v>
      </c>
      <c r="I19" s="75">
        <f t="shared" si="2"/>
        <v>1587909278</v>
      </c>
      <c r="J19" s="75">
        <f t="shared" si="2"/>
        <v>-121799332</v>
      </c>
      <c r="K19" s="75">
        <f t="shared" si="2"/>
        <v>-44711640</v>
      </c>
      <c r="L19" s="75">
        <f t="shared" si="2"/>
        <v>117709141</v>
      </c>
      <c r="M19" s="75">
        <f t="shared" si="2"/>
        <v>-48801831</v>
      </c>
      <c r="N19" s="75">
        <f t="shared" si="2"/>
        <v>-16170368</v>
      </c>
      <c r="O19" s="75">
        <f t="shared" si="2"/>
        <v>-58643705</v>
      </c>
      <c r="P19" s="75">
        <f t="shared" si="2"/>
        <v>54080684</v>
      </c>
      <c r="Q19" s="75">
        <f t="shared" si="2"/>
        <v>-20733389</v>
      </c>
      <c r="R19" s="75">
        <f t="shared" si="2"/>
        <v>-27501375</v>
      </c>
      <c r="S19" s="75">
        <f t="shared" si="2"/>
        <v>-4082609</v>
      </c>
      <c r="T19" s="75">
        <f t="shared" si="2"/>
        <v>-142531046</v>
      </c>
      <c r="U19" s="75">
        <f t="shared" si="2"/>
        <v>-174115030</v>
      </c>
      <c r="V19" s="75">
        <f t="shared" si="2"/>
        <v>1344259028</v>
      </c>
      <c r="W19" s="75">
        <f>IF(E10=E18,0,W10-W18)</f>
        <v>1133062</v>
      </c>
      <c r="X19" s="75">
        <f t="shared" si="2"/>
        <v>1343125966</v>
      </c>
      <c r="Y19" s="76">
        <f>+IF(W19&lt;&gt;0,(X19/W19)*100,0)</f>
        <v>118539.49439659966</v>
      </c>
      <c r="Z19" s="77">
        <f t="shared" si="2"/>
        <v>1133062</v>
      </c>
    </row>
    <row r="20" spans="1:26" ht="20.25">
      <c r="A20" s="78" t="s">
        <v>43</v>
      </c>
      <c r="B20" s="79">
        <v>236380222</v>
      </c>
      <c r="C20" s="79">
        <v>0</v>
      </c>
      <c r="D20" s="80">
        <v>179419505</v>
      </c>
      <c r="E20" s="81">
        <v>210502616</v>
      </c>
      <c r="F20" s="81">
        <v>-41300718</v>
      </c>
      <c r="G20" s="81">
        <v>-23721983</v>
      </c>
      <c r="H20" s="81">
        <v>7702617</v>
      </c>
      <c r="I20" s="81">
        <v>-57320084</v>
      </c>
      <c r="J20" s="81">
        <v>9034941</v>
      </c>
      <c r="K20" s="81">
        <v>11532586</v>
      </c>
      <c r="L20" s="81">
        <v>1271187</v>
      </c>
      <c r="M20" s="81">
        <v>21838714</v>
      </c>
      <c r="N20" s="81">
        <v>26882006</v>
      </c>
      <c r="O20" s="81">
        <v>19242648</v>
      </c>
      <c r="P20" s="81">
        <v>21678619</v>
      </c>
      <c r="Q20" s="81">
        <v>67803273</v>
      </c>
      <c r="R20" s="81">
        <v>7535421</v>
      </c>
      <c r="S20" s="81">
        <v>16203343</v>
      </c>
      <c r="T20" s="81">
        <v>50474706</v>
      </c>
      <c r="U20" s="81">
        <v>74213470</v>
      </c>
      <c r="V20" s="81">
        <v>106535373</v>
      </c>
      <c r="W20" s="81">
        <v>210502616</v>
      </c>
      <c r="X20" s="81">
        <v>-103967243</v>
      </c>
      <c r="Y20" s="82">
        <v>-49.39</v>
      </c>
      <c r="Z20" s="83">
        <v>210502616</v>
      </c>
    </row>
    <row r="21" spans="1:26" ht="41.25">
      <c r="A21" s="84" t="s">
        <v>95</v>
      </c>
      <c r="B21" s="85">
        <v>119187280</v>
      </c>
      <c r="C21" s="85">
        <v>0</v>
      </c>
      <c r="D21" s="86">
        <v>85554643</v>
      </c>
      <c r="E21" s="87">
        <v>12214551</v>
      </c>
      <c r="F21" s="87">
        <v>-97265</v>
      </c>
      <c r="G21" s="87">
        <v>1166567</v>
      </c>
      <c r="H21" s="87">
        <v>751865</v>
      </c>
      <c r="I21" s="87">
        <v>1821167</v>
      </c>
      <c r="J21" s="87">
        <v>1376828</v>
      </c>
      <c r="K21" s="87">
        <v>1376828</v>
      </c>
      <c r="L21" s="87">
        <v>1346054</v>
      </c>
      <c r="M21" s="87">
        <v>4099710</v>
      </c>
      <c r="N21" s="87">
        <v>737330</v>
      </c>
      <c r="O21" s="87">
        <v>1186801</v>
      </c>
      <c r="P21" s="87">
        <v>792954</v>
      </c>
      <c r="Q21" s="87">
        <v>2717085</v>
      </c>
      <c r="R21" s="87">
        <v>603320</v>
      </c>
      <c r="S21" s="87">
        <v>534383</v>
      </c>
      <c r="T21" s="87">
        <v>1129904</v>
      </c>
      <c r="U21" s="87">
        <v>2267607</v>
      </c>
      <c r="V21" s="87">
        <v>10905569</v>
      </c>
      <c r="W21" s="87">
        <v>12214551</v>
      </c>
      <c r="X21" s="87">
        <v>-1308982</v>
      </c>
      <c r="Y21" s="88">
        <v>-10.72</v>
      </c>
      <c r="Z21" s="89">
        <v>12214551</v>
      </c>
    </row>
    <row r="22" spans="1:26" ht="12.75">
      <c r="A22" s="90" t="s">
        <v>96</v>
      </c>
      <c r="B22" s="91">
        <f>SUM(B19:B21)</f>
        <v>153151478</v>
      </c>
      <c r="C22" s="91">
        <f>SUM(C19:C21)</f>
        <v>0</v>
      </c>
      <c r="D22" s="92">
        <f aca="true" t="shared" si="3" ref="D22:Z22">SUM(D19:D21)</f>
        <v>345930507</v>
      </c>
      <c r="E22" s="93">
        <f t="shared" si="3"/>
        <v>223850229</v>
      </c>
      <c r="F22" s="93">
        <f t="shared" si="3"/>
        <v>554772452</v>
      </c>
      <c r="G22" s="93">
        <f t="shared" si="3"/>
        <v>-447478640</v>
      </c>
      <c r="H22" s="93">
        <f t="shared" si="3"/>
        <v>1425116549</v>
      </c>
      <c r="I22" s="93">
        <f t="shared" si="3"/>
        <v>1532410361</v>
      </c>
      <c r="J22" s="93">
        <f t="shared" si="3"/>
        <v>-111387563</v>
      </c>
      <c r="K22" s="93">
        <f t="shared" si="3"/>
        <v>-31802226</v>
      </c>
      <c r="L22" s="93">
        <f t="shared" si="3"/>
        <v>120326382</v>
      </c>
      <c r="M22" s="93">
        <f t="shared" si="3"/>
        <v>-22863407</v>
      </c>
      <c r="N22" s="93">
        <f t="shared" si="3"/>
        <v>11448968</v>
      </c>
      <c r="O22" s="93">
        <f t="shared" si="3"/>
        <v>-38214256</v>
      </c>
      <c r="P22" s="93">
        <f t="shared" si="3"/>
        <v>76552257</v>
      </c>
      <c r="Q22" s="93">
        <f t="shared" si="3"/>
        <v>49786969</v>
      </c>
      <c r="R22" s="93">
        <f t="shared" si="3"/>
        <v>-19362634</v>
      </c>
      <c r="S22" s="93">
        <f t="shared" si="3"/>
        <v>12655117</v>
      </c>
      <c r="T22" s="93">
        <f t="shared" si="3"/>
        <v>-90926436</v>
      </c>
      <c r="U22" s="93">
        <f t="shared" si="3"/>
        <v>-97633953</v>
      </c>
      <c r="V22" s="93">
        <f t="shared" si="3"/>
        <v>1461699970</v>
      </c>
      <c r="W22" s="93">
        <f t="shared" si="3"/>
        <v>223850229</v>
      </c>
      <c r="X22" s="93">
        <f t="shared" si="3"/>
        <v>1237849741</v>
      </c>
      <c r="Y22" s="94">
        <f>+IF(W22&lt;&gt;0,(X22/W22)*100,0)</f>
        <v>552.9812261215064</v>
      </c>
      <c r="Z22" s="95">
        <f t="shared" si="3"/>
        <v>223850229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153151478</v>
      </c>
      <c r="C24" s="73">
        <f>SUM(C22:C23)</f>
        <v>0</v>
      </c>
      <c r="D24" s="74">
        <f aca="true" t="shared" si="4" ref="D24:Z24">SUM(D22:D23)</f>
        <v>345930507</v>
      </c>
      <c r="E24" s="75">
        <f t="shared" si="4"/>
        <v>223850229</v>
      </c>
      <c r="F24" s="75">
        <f t="shared" si="4"/>
        <v>554772452</v>
      </c>
      <c r="G24" s="75">
        <f t="shared" si="4"/>
        <v>-447478640</v>
      </c>
      <c r="H24" s="75">
        <f t="shared" si="4"/>
        <v>1425116549</v>
      </c>
      <c r="I24" s="75">
        <f t="shared" si="4"/>
        <v>1532410361</v>
      </c>
      <c r="J24" s="75">
        <f t="shared" si="4"/>
        <v>-111387563</v>
      </c>
      <c r="K24" s="75">
        <f t="shared" si="4"/>
        <v>-31802226</v>
      </c>
      <c r="L24" s="75">
        <f t="shared" si="4"/>
        <v>120326382</v>
      </c>
      <c r="M24" s="75">
        <f t="shared" si="4"/>
        <v>-22863407</v>
      </c>
      <c r="N24" s="75">
        <f t="shared" si="4"/>
        <v>11448968</v>
      </c>
      <c r="O24" s="75">
        <f t="shared" si="4"/>
        <v>-38214256</v>
      </c>
      <c r="P24" s="75">
        <f t="shared" si="4"/>
        <v>76552257</v>
      </c>
      <c r="Q24" s="75">
        <f t="shared" si="4"/>
        <v>49786969</v>
      </c>
      <c r="R24" s="75">
        <f t="shared" si="4"/>
        <v>-19362634</v>
      </c>
      <c r="S24" s="75">
        <f t="shared" si="4"/>
        <v>12655117</v>
      </c>
      <c r="T24" s="75">
        <f t="shared" si="4"/>
        <v>-90926436</v>
      </c>
      <c r="U24" s="75">
        <f t="shared" si="4"/>
        <v>-97633953</v>
      </c>
      <c r="V24" s="75">
        <f t="shared" si="4"/>
        <v>1461699970</v>
      </c>
      <c r="W24" s="75">
        <f t="shared" si="4"/>
        <v>223850229</v>
      </c>
      <c r="X24" s="75">
        <f t="shared" si="4"/>
        <v>1237849741</v>
      </c>
      <c r="Y24" s="76">
        <f>+IF(W24&lt;&gt;0,(X24/W24)*100,0)</f>
        <v>552.9812261215064</v>
      </c>
      <c r="Z24" s="77">
        <f t="shared" si="4"/>
        <v>223850229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342392347</v>
      </c>
      <c r="E27" s="104">
        <v>220527386</v>
      </c>
      <c r="F27" s="104">
        <v>519363</v>
      </c>
      <c r="G27" s="104">
        <v>45027</v>
      </c>
      <c r="H27" s="104">
        <v>-610178</v>
      </c>
      <c r="I27" s="104">
        <v>-45788</v>
      </c>
      <c r="J27" s="104">
        <v>-20100026</v>
      </c>
      <c r="K27" s="104">
        <v>2952244</v>
      </c>
      <c r="L27" s="104">
        <v>5710006</v>
      </c>
      <c r="M27" s="104">
        <v>-11437776</v>
      </c>
      <c r="N27" s="104">
        <v>27556016</v>
      </c>
      <c r="O27" s="104">
        <v>24811781</v>
      </c>
      <c r="P27" s="104">
        <v>26184725</v>
      </c>
      <c r="Q27" s="104">
        <v>78552522</v>
      </c>
      <c r="R27" s="104">
        <v>11878642</v>
      </c>
      <c r="S27" s="104">
        <v>4433404</v>
      </c>
      <c r="T27" s="104">
        <v>54906891</v>
      </c>
      <c r="U27" s="104">
        <v>71218937</v>
      </c>
      <c r="V27" s="104">
        <v>138287895</v>
      </c>
      <c r="W27" s="104">
        <v>220527386</v>
      </c>
      <c r="X27" s="104">
        <v>-82239491</v>
      </c>
      <c r="Y27" s="105">
        <v>-37.29</v>
      </c>
      <c r="Z27" s="106">
        <v>220527386</v>
      </c>
    </row>
    <row r="28" spans="1:26" ht="12.75">
      <c r="A28" s="107" t="s">
        <v>47</v>
      </c>
      <c r="B28" s="18">
        <v>0</v>
      </c>
      <c r="C28" s="18">
        <v>0</v>
      </c>
      <c r="D28" s="58">
        <v>131511000</v>
      </c>
      <c r="E28" s="59">
        <v>183353162</v>
      </c>
      <c r="F28" s="59">
        <v>113607600</v>
      </c>
      <c r="G28" s="59">
        <v>4652376</v>
      </c>
      <c r="H28" s="59">
        <v>-102458400</v>
      </c>
      <c r="I28" s="59">
        <v>15801576</v>
      </c>
      <c r="J28" s="59">
        <v>-9428638</v>
      </c>
      <c r="K28" s="59">
        <v>6990708</v>
      </c>
      <c r="L28" s="59">
        <v>29390</v>
      </c>
      <c r="M28" s="59">
        <v>-2408540</v>
      </c>
      <c r="N28" s="59">
        <v>26170580</v>
      </c>
      <c r="O28" s="59">
        <v>19242652</v>
      </c>
      <c r="P28" s="59">
        <v>21678621</v>
      </c>
      <c r="Q28" s="59">
        <v>67091853</v>
      </c>
      <c r="R28" s="59">
        <v>7535421</v>
      </c>
      <c r="S28" s="59">
        <v>16203343</v>
      </c>
      <c r="T28" s="59">
        <v>50474708</v>
      </c>
      <c r="U28" s="59">
        <v>74213472</v>
      </c>
      <c r="V28" s="59">
        <v>154698361</v>
      </c>
      <c r="W28" s="59">
        <v>183353162</v>
      </c>
      <c r="X28" s="59">
        <v>-28654801</v>
      </c>
      <c r="Y28" s="60">
        <v>-15.63</v>
      </c>
      <c r="Z28" s="61">
        <v>183353162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59977542</v>
      </c>
      <c r="E31" s="59">
        <v>37174224</v>
      </c>
      <c r="F31" s="59">
        <v>0</v>
      </c>
      <c r="G31" s="59">
        <v>4584664</v>
      </c>
      <c r="H31" s="59">
        <v>-79051588</v>
      </c>
      <c r="I31" s="59">
        <v>-74466924</v>
      </c>
      <c r="J31" s="59">
        <v>-6826296</v>
      </c>
      <c r="K31" s="59">
        <v>0</v>
      </c>
      <c r="L31" s="59">
        <v>0</v>
      </c>
      <c r="M31" s="59">
        <v>-6826296</v>
      </c>
      <c r="N31" s="59">
        <v>1385436</v>
      </c>
      <c r="O31" s="59">
        <v>6009769</v>
      </c>
      <c r="P31" s="59">
        <v>4506104</v>
      </c>
      <c r="Q31" s="59">
        <v>11901309</v>
      </c>
      <c r="R31" s="59">
        <v>4343221</v>
      </c>
      <c r="S31" s="59">
        <v>-11769939</v>
      </c>
      <c r="T31" s="59">
        <v>4432183</v>
      </c>
      <c r="U31" s="59">
        <v>-2994535</v>
      </c>
      <c r="V31" s="59">
        <v>-72386446</v>
      </c>
      <c r="W31" s="59">
        <v>37174224</v>
      </c>
      <c r="X31" s="59">
        <v>-109560670</v>
      </c>
      <c r="Y31" s="60">
        <v>-294.72</v>
      </c>
      <c r="Z31" s="61">
        <v>37174224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191488542</v>
      </c>
      <c r="E32" s="104">
        <f t="shared" si="5"/>
        <v>220527386</v>
      </c>
      <c r="F32" s="104">
        <f t="shared" si="5"/>
        <v>113607600</v>
      </c>
      <c r="G32" s="104">
        <f t="shared" si="5"/>
        <v>9237040</v>
      </c>
      <c r="H32" s="104">
        <f t="shared" si="5"/>
        <v>-181509988</v>
      </c>
      <c r="I32" s="104">
        <f t="shared" si="5"/>
        <v>-58665348</v>
      </c>
      <c r="J32" s="104">
        <f t="shared" si="5"/>
        <v>-16254934</v>
      </c>
      <c r="K32" s="104">
        <f t="shared" si="5"/>
        <v>6990708</v>
      </c>
      <c r="L32" s="104">
        <f t="shared" si="5"/>
        <v>29390</v>
      </c>
      <c r="M32" s="104">
        <f t="shared" si="5"/>
        <v>-9234836</v>
      </c>
      <c r="N32" s="104">
        <f t="shared" si="5"/>
        <v>27556016</v>
      </c>
      <c r="O32" s="104">
        <f t="shared" si="5"/>
        <v>25252421</v>
      </c>
      <c r="P32" s="104">
        <f t="shared" si="5"/>
        <v>26184725</v>
      </c>
      <c r="Q32" s="104">
        <f t="shared" si="5"/>
        <v>78993162</v>
      </c>
      <c r="R32" s="104">
        <f t="shared" si="5"/>
        <v>11878642</v>
      </c>
      <c r="S32" s="104">
        <f t="shared" si="5"/>
        <v>4433404</v>
      </c>
      <c r="T32" s="104">
        <f t="shared" si="5"/>
        <v>54906891</v>
      </c>
      <c r="U32" s="104">
        <f t="shared" si="5"/>
        <v>71218937</v>
      </c>
      <c r="V32" s="104">
        <f t="shared" si="5"/>
        <v>82311915</v>
      </c>
      <c r="W32" s="104">
        <f t="shared" si="5"/>
        <v>220527386</v>
      </c>
      <c r="X32" s="104">
        <f t="shared" si="5"/>
        <v>-138215471</v>
      </c>
      <c r="Y32" s="105">
        <f>+IF(W32&lt;&gt;0,(X32/W32)*100,0)</f>
        <v>-62.67496908524549</v>
      </c>
      <c r="Z32" s="106">
        <f t="shared" si="5"/>
        <v>220527386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344124544</v>
      </c>
      <c r="C35" s="18">
        <v>0</v>
      </c>
      <c r="D35" s="58">
        <v>894863922</v>
      </c>
      <c r="E35" s="59">
        <v>599938941</v>
      </c>
      <c r="F35" s="59">
        <v>1391730080</v>
      </c>
      <c r="G35" s="59">
        <v>-349730166</v>
      </c>
      <c r="H35" s="59">
        <v>264742748</v>
      </c>
      <c r="I35" s="59">
        <v>1306742662</v>
      </c>
      <c r="J35" s="59">
        <v>-1724772</v>
      </c>
      <c r="K35" s="59">
        <v>-1724772</v>
      </c>
      <c r="L35" s="59">
        <v>69352940</v>
      </c>
      <c r="M35" s="59">
        <v>65903396</v>
      </c>
      <c r="N35" s="59">
        <v>-18915377</v>
      </c>
      <c r="O35" s="59">
        <v>0</v>
      </c>
      <c r="P35" s="59">
        <v>48511486</v>
      </c>
      <c r="Q35" s="59">
        <v>29596109</v>
      </c>
      <c r="R35" s="59">
        <v>2215991</v>
      </c>
      <c r="S35" s="59">
        <v>85139494</v>
      </c>
      <c r="T35" s="59">
        <v>86740683</v>
      </c>
      <c r="U35" s="59">
        <v>174096168</v>
      </c>
      <c r="V35" s="59">
        <v>1576338335</v>
      </c>
      <c r="W35" s="59">
        <v>599938941</v>
      </c>
      <c r="X35" s="59">
        <v>976399394</v>
      </c>
      <c r="Y35" s="60">
        <v>162.75</v>
      </c>
      <c r="Z35" s="61">
        <v>599938941</v>
      </c>
    </row>
    <row r="36" spans="1:26" ht="12.75">
      <c r="A36" s="57" t="s">
        <v>53</v>
      </c>
      <c r="B36" s="18">
        <v>66161544</v>
      </c>
      <c r="C36" s="18">
        <v>0</v>
      </c>
      <c r="D36" s="58">
        <v>6316239703</v>
      </c>
      <c r="E36" s="59">
        <v>6467936464</v>
      </c>
      <c r="F36" s="59">
        <v>-782160491</v>
      </c>
      <c r="G36" s="59">
        <v>10581745</v>
      </c>
      <c r="H36" s="59">
        <v>1409109539</v>
      </c>
      <c r="I36" s="59">
        <v>637530793</v>
      </c>
      <c r="J36" s="59">
        <v>-24792667</v>
      </c>
      <c r="K36" s="59">
        <v>-1740397</v>
      </c>
      <c r="L36" s="59">
        <v>5940033</v>
      </c>
      <c r="M36" s="59">
        <v>-20593031</v>
      </c>
      <c r="N36" s="59">
        <v>-2392351</v>
      </c>
      <c r="O36" s="59">
        <v>853740</v>
      </c>
      <c r="P36" s="59">
        <v>48951162</v>
      </c>
      <c r="Q36" s="59">
        <v>47412551</v>
      </c>
      <c r="R36" s="59">
        <v>22332462</v>
      </c>
      <c r="S36" s="59">
        <v>-20803747</v>
      </c>
      <c r="T36" s="59">
        <v>48186074</v>
      </c>
      <c r="U36" s="59">
        <v>49714789</v>
      </c>
      <c r="V36" s="59">
        <v>714065102</v>
      </c>
      <c r="W36" s="59">
        <v>6467936464</v>
      </c>
      <c r="X36" s="59">
        <v>-5753871362</v>
      </c>
      <c r="Y36" s="60">
        <v>-88.96</v>
      </c>
      <c r="Z36" s="61">
        <v>6467936464</v>
      </c>
    </row>
    <row r="37" spans="1:26" ht="12.75">
      <c r="A37" s="57" t="s">
        <v>54</v>
      </c>
      <c r="B37" s="18">
        <v>64880269</v>
      </c>
      <c r="C37" s="18">
        <v>0</v>
      </c>
      <c r="D37" s="58">
        <v>631523698</v>
      </c>
      <c r="E37" s="59">
        <v>640381076</v>
      </c>
      <c r="F37" s="59">
        <v>54334443</v>
      </c>
      <c r="G37" s="59">
        <v>108923983</v>
      </c>
      <c r="H37" s="59">
        <v>248735673</v>
      </c>
      <c r="I37" s="59">
        <v>411994099</v>
      </c>
      <c r="J37" s="59">
        <v>114746885</v>
      </c>
      <c r="K37" s="59">
        <v>112249240</v>
      </c>
      <c r="L37" s="59">
        <v>-52997620</v>
      </c>
      <c r="M37" s="59">
        <v>173998505</v>
      </c>
      <c r="N37" s="59">
        <v>-30229282</v>
      </c>
      <c r="O37" s="59">
        <v>895207</v>
      </c>
      <c r="P37" s="59">
        <v>-4077818</v>
      </c>
      <c r="Q37" s="59">
        <v>-33411893</v>
      </c>
      <c r="R37" s="59">
        <v>36438993</v>
      </c>
      <c r="S37" s="59">
        <v>54023678</v>
      </c>
      <c r="T37" s="59">
        <v>229309184</v>
      </c>
      <c r="U37" s="59">
        <v>319771855</v>
      </c>
      <c r="V37" s="59">
        <v>872352566</v>
      </c>
      <c r="W37" s="59">
        <v>640381076</v>
      </c>
      <c r="X37" s="59">
        <v>231971490</v>
      </c>
      <c r="Y37" s="60">
        <v>36.22</v>
      </c>
      <c r="Z37" s="61">
        <v>640381076</v>
      </c>
    </row>
    <row r="38" spans="1:26" ht="12.75">
      <c r="A38" s="57" t="s">
        <v>55</v>
      </c>
      <c r="B38" s="18">
        <v>8164347</v>
      </c>
      <c r="C38" s="18">
        <v>0</v>
      </c>
      <c r="D38" s="58">
        <v>545269215</v>
      </c>
      <c r="E38" s="59">
        <v>618995974</v>
      </c>
      <c r="F38" s="59">
        <v>462694</v>
      </c>
      <c r="G38" s="59">
        <v>-563665</v>
      </c>
      <c r="H38" s="59">
        <v>63</v>
      </c>
      <c r="I38" s="59">
        <v>-100908</v>
      </c>
      <c r="J38" s="59">
        <v>-8851614</v>
      </c>
      <c r="K38" s="59">
        <v>-8851614</v>
      </c>
      <c r="L38" s="59">
        <v>-4246511</v>
      </c>
      <c r="M38" s="59">
        <v>-21949739</v>
      </c>
      <c r="N38" s="59">
        <v>-3393800</v>
      </c>
      <c r="O38" s="59">
        <v>0</v>
      </c>
      <c r="P38" s="59">
        <v>-3448000</v>
      </c>
      <c r="Q38" s="59">
        <v>-6841800</v>
      </c>
      <c r="R38" s="59">
        <v>-2919378</v>
      </c>
      <c r="S38" s="59">
        <v>-2342848</v>
      </c>
      <c r="T38" s="59">
        <v>-3499003</v>
      </c>
      <c r="U38" s="59">
        <v>-8761229</v>
      </c>
      <c r="V38" s="59">
        <v>-37653676</v>
      </c>
      <c r="W38" s="59">
        <v>618995974</v>
      </c>
      <c r="X38" s="59">
        <v>-656649650</v>
      </c>
      <c r="Y38" s="60">
        <v>-106.08</v>
      </c>
      <c r="Z38" s="61">
        <v>618995974</v>
      </c>
    </row>
    <row r="39" spans="1:26" ht="12.75">
      <c r="A39" s="57" t="s">
        <v>56</v>
      </c>
      <c r="B39" s="18">
        <v>184089994</v>
      </c>
      <c r="C39" s="18">
        <v>0</v>
      </c>
      <c r="D39" s="58">
        <v>5688380205</v>
      </c>
      <c r="E39" s="59">
        <v>5584648126</v>
      </c>
      <c r="F39" s="59">
        <v>0</v>
      </c>
      <c r="G39" s="59">
        <v>0</v>
      </c>
      <c r="H39" s="59">
        <v>0</v>
      </c>
      <c r="I39" s="59">
        <v>0</v>
      </c>
      <c r="J39" s="59">
        <v>-21025147</v>
      </c>
      <c r="K39" s="59">
        <v>-75060569</v>
      </c>
      <c r="L39" s="59">
        <v>12210722</v>
      </c>
      <c r="M39" s="59">
        <v>-83874994</v>
      </c>
      <c r="N39" s="59">
        <v>866386</v>
      </c>
      <c r="O39" s="59">
        <v>38172789</v>
      </c>
      <c r="P39" s="59">
        <v>28436209</v>
      </c>
      <c r="Q39" s="59">
        <v>67475384</v>
      </c>
      <c r="R39" s="59">
        <v>10391472</v>
      </c>
      <c r="S39" s="59">
        <v>-200</v>
      </c>
      <c r="T39" s="59">
        <v>43012</v>
      </c>
      <c r="U39" s="59">
        <v>10434284</v>
      </c>
      <c r="V39" s="59">
        <v>-5965326</v>
      </c>
      <c r="W39" s="59">
        <v>5584648126</v>
      </c>
      <c r="X39" s="59">
        <v>-5590613452</v>
      </c>
      <c r="Y39" s="60">
        <v>-100.11</v>
      </c>
      <c r="Z39" s="61">
        <v>5584648126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-2329289582</v>
      </c>
      <c r="C42" s="18">
        <v>0</v>
      </c>
      <c r="D42" s="58">
        <v>-2553223162</v>
      </c>
      <c r="E42" s="59">
        <v>-2623362501</v>
      </c>
      <c r="F42" s="59">
        <v>1409936207</v>
      </c>
      <c r="G42" s="59">
        <v>-622963014</v>
      </c>
      <c r="H42" s="59">
        <v>1366579690</v>
      </c>
      <c r="I42" s="59">
        <v>2153552883</v>
      </c>
      <c r="J42" s="59">
        <v>-221495926</v>
      </c>
      <c r="K42" s="59">
        <v>-225439123</v>
      </c>
      <c r="L42" s="59">
        <v>-183675420</v>
      </c>
      <c r="M42" s="59">
        <v>-630610469</v>
      </c>
      <c r="N42" s="59">
        <v>-185189708</v>
      </c>
      <c r="O42" s="59">
        <v>-225368037</v>
      </c>
      <c r="P42" s="59">
        <v>-215737571</v>
      </c>
      <c r="Q42" s="59">
        <v>-626295316</v>
      </c>
      <c r="R42" s="59">
        <v>-178176590</v>
      </c>
      <c r="S42" s="59">
        <v>-167498319</v>
      </c>
      <c r="T42" s="59">
        <v>-338818069</v>
      </c>
      <c r="U42" s="59">
        <v>-684492978</v>
      </c>
      <c r="V42" s="59">
        <v>212154120</v>
      </c>
      <c r="W42" s="59">
        <v>-2623362501</v>
      </c>
      <c r="X42" s="59">
        <v>2835516621</v>
      </c>
      <c r="Y42" s="60">
        <v>-108.09</v>
      </c>
      <c r="Z42" s="61">
        <v>-2623362501</v>
      </c>
    </row>
    <row r="43" spans="1:26" ht="12.75">
      <c r="A43" s="57" t="s">
        <v>59</v>
      </c>
      <c r="B43" s="18">
        <v>-86570844</v>
      </c>
      <c r="C43" s="18">
        <v>0</v>
      </c>
      <c r="D43" s="58">
        <v>7742549</v>
      </c>
      <c r="E43" s="59">
        <v>-911598</v>
      </c>
      <c r="F43" s="59">
        <v>-282724106</v>
      </c>
      <c r="G43" s="59">
        <v>282676512</v>
      </c>
      <c r="H43" s="59">
        <v>47594</v>
      </c>
      <c r="I43" s="59">
        <v>0</v>
      </c>
      <c r="J43" s="59">
        <v>3113729</v>
      </c>
      <c r="K43" s="59">
        <v>0</v>
      </c>
      <c r="L43" s="59">
        <v>-3344605</v>
      </c>
      <c r="M43" s="59">
        <v>-230876</v>
      </c>
      <c r="N43" s="59">
        <v>30179243</v>
      </c>
      <c r="O43" s="59">
        <v>-29948367</v>
      </c>
      <c r="P43" s="59">
        <v>-25902733</v>
      </c>
      <c r="Q43" s="59">
        <v>-25671857</v>
      </c>
      <c r="R43" s="59">
        <v>25792650</v>
      </c>
      <c r="S43" s="59">
        <v>23108801</v>
      </c>
      <c r="T43" s="59">
        <v>-23046281</v>
      </c>
      <c r="U43" s="59">
        <v>25855170</v>
      </c>
      <c r="V43" s="59">
        <v>-47563</v>
      </c>
      <c r="W43" s="59">
        <v>7049491</v>
      </c>
      <c r="X43" s="59">
        <v>-7097054</v>
      </c>
      <c r="Y43" s="60">
        <v>-100.67</v>
      </c>
      <c r="Z43" s="61">
        <v>-911598</v>
      </c>
    </row>
    <row r="44" spans="1:26" ht="12.75">
      <c r="A44" s="57" t="s">
        <v>60</v>
      </c>
      <c r="B44" s="18">
        <v>-12650608</v>
      </c>
      <c r="C44" s="18">
        <v>0</v>
      </c>
      <c r="D44" s="58">
        <v>79524397</v>
      </c>
      <c r="E44" s="59">
        <v>6919002</v>
      </c>
      <c r="F44" s="59">
        <v>-5492692</v>
      </c>
      <c r="G44" s="59">
        <v>-33361</v>
      </c>
      <c r="H44" s="59">
        <v>325051</v>
      </c>
      <c r="I44" s="59">
        <v>-5201002</v>
      </c>
      <c r="J44" s="59">
        <v>-3077032</v>
      </c>
      <c r="K44" s="59">
        <v>0</v>
      </c>
      <c r="L44" s="59">
        <v>1986280</v>
      </c>
      <c r="M44" s="59">
        <v>-1090752</v>
      </c>
      <c r="N44" s="59">
        <v>11742770</v>
      </c>
      <c r="O44" s="59">
        <v>-11109995</v>
      </c>
      <c r="P44" s="59">
        <v>-2856261</v>
      </c>
      <c r="Q44" s="59">
        <v>-2223486</v>
      </c>
      <c r="R44" s="59">
        <v>2909030</v>
      </c>
      <c r="S44" s="59">
        <v>-927986</v>
      </c>
      <c r="T44" s="59">
        <v>-313077</v>
      </c>
      <c r="U44" s="59">
        <v>1667967</v>
      </c>
      <c r="V44" s="59">
        <v>-6847273</v>
      </c>
      <c r="W44" s="59">
        <v>86443399</v>
      </c>
      <c r="X44" s="59">
        <v>-93290672</v>
      </c>
      <c r="Y44" s="60">
        <v>-107.92</v>
      </c>
      <c r="Z44" s="61">
        <v>6919002</v>
      </c>
    </row>
    <row r="45" spans="1:26" ht="12.75">
      <c r="A45" s="68" t="s">
        <v>61</v>
      </c>
      <c r="B45" s="21">
        <v>-2624122343</v>
      </c>
      <c r="C45" s="21">
        <v>0</v>
      </c>
      <c r="D45" s="103">
        <v>-2034793991</v>
      </c>
      <c r="E45" s="104">
        <v>-2617355097</v>
      </c>
      <c r="F45" s="104">
        <v>1547579778</v>
      </c>
      <c r="G45" s="104">
        <f>+F45+G42+G43+G44+G83</f>
        <v>1226117726</v>
      </c>
      <c r="H45" s="104">
        <f>+G45+H42+H43+H44+H83</f>
        <v>2593070061</v>
      </c>
      <c r="I45" s="104">
        <f>+H45</f>
        <v>2593070061</v>
      </c>
      <c r="J45" s="104">
        <f>+H45+J42+J43+J44+J83</f>
        <v>2593397138</v>
      </c>
      <c r="K45" s="104">
        <f>+J45+K42+K43+K44+K83</f>
        <v>2589744321</v>
      </c>
      <c r="L45" s="104">
        <f>+K45+L42+L43+L44+L83</f>
        <v>2404826348</v>
      </c>
      <c r="M45" s="104">
        <f>+L45</f>
        <v>2404826348</v>
      </c>
      <c r="N45" s="104">
        <f>+L45+N42+N43+N44+N83</f>
        <v>2260943463</v>
      </c>
      <c r="O45" s="104">
        <f>+N45+O42+O43+O44+O83</f>
        <v>1994517064</v>
      </c>
      <c r="P45" s="104">
        <f>+O45+P42+P43+P44+P83</f>
        <v>1774738781</v>
      </c>
      <c r="Q45" s="104">
        <f>+P45</f>
        <v>1774738781</v>
      </c>
      <c r="R45" s="104">
        <f>+P45+R42+R43+R44+R83</f>
        <v>1601206426</v>
      </c>
      <c r="S45" s="104">
        <f>+R45+S42+S43+S44+S83</f>
        <v>1455796333</v>
      </c>
      <c r="T45" s="104">
        <f>+S45+T42+T43+T44+T83</f>
        <v>1099170156</v>
      </c>
      <c r="U45" s="104">
        <f>+T45</f>
        <v>1099170156</v>
      </c>
      <c r="V45" s="104">
        <f>+U45</f>
        <v>1099170156</v>
      </c>
      <c r="W45" s="104">
        <f>+W83+W42+W43+W44</f>
        <v>-2529869611</v>
      </c>
      <c r="X45" s="104">
        <f>+V45-W45</f>
        <v>3629039767</v>
      </c>
      <c r="Y45" s="105">
        <f>+IF(W45&lt;&gt;0,+(X45/W45)*100,0)</f>
        <v>-143.44769988226875</v>
      </c>
      <c r="Z45" s="106">
        <v>-2617355097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98</v>
      </c>
      <c r="B47" s="119" t="s">
        <v>84</v>
      </c>
      <c r="C47" s="119"/>
      <c r="D47" s="120" t="s">
        <v>85</v>
      </c>
      <c r="E47" s="121" t="s">
        <v>86</v>
      </c>
      <c r="F47" s="122"/>
      <c r="G47" s="122"/>
      <c r="H47" s="122"/>
      <c r="I47" s="123" t="s">
        <v>87</v>
      </c>
      <c r="J47" s="122"/>
      <c r="K47" s="122"/>
      <c r="L47" s="122"/>
      <c r="M47" s="123" t="s">
        <v>88</v>
      </c>
      <c r="N47" s="124"/>
      <c r="O47" s="124"/>
      <c r="P47" s="124"/>
      <c r="Q47" s="123" t="s">
        <v>89</v>
      </c>
      <c r="R47" s="124"/>
      <c r="S47" s="124"/>
      <c r="T47" s="124"/>
      <c r="U47" s="123" t="s">
        <v>90</v>
      </c>
      <c r="V47" s="123" t="s">
        <v>91</v>
      </c>
      <c r="W47" s="123" t="s">
        <v>92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529304774</v>
      </c>
      <c r="C68" s="18">
        <v>0</v>
      </c>
      <c r="D68" s="19">
        <v>576921582</v>
      </c>
      <c r="E68" s="20">
        <v>561316870</v>
      </c>
      <c r="F68" s="20">
        <v>-46138737</v>
      </c>
      <c r="G68" s="20">
        <v>46869170</v>
      </c>
      <c r="H68" s="20">
        <v>37918533</v>
      </c>
      <c r="I68" s="20">
        <v>38648966</v>
      </c>
      <c r="J68" s="20">
        <v>43902468</v>
      </c>
      <c r="K68" s="20">
        <v>43902468</v>
      </c>
      <c r="L68" s="20">
        <v>43581584</v>
      </c>
      <c r="M68" s="20">
        <v>131386520</v>
      </c>
      <c r="N68" s="20">
        <v>44212335</v>
      </c>
      <c r="O68" s="20">
        <v>45392596</v>
      </c>
      <c r="P68" s="20">
        <v>46843000</v>
      </c>
      <c r="Q68" s="20">
        <v>136447931</v>
      </c>
      <c r="R68" s="20">
        <v>47266745</v>
      </c>
      <c r="S68" s="20">
        <v>47266496</v>
      </c>
      <c r="T68" s="20">
        <v>46738016</v>
      </c>
      <c r="U68" s="20">
        <v>141271257</v>
      </c>
      <c r="V68" s="20">
        <v>447754674</v>
      </c>
      <c r="W68" s="20">
        <v>561316870</v>
      </c>
      <c r="X68" s="20">
        <v>0</v>
      </c>
      <c r="Y68" s="19">
        <v>0</v>
      </c>
      <c r="Z68" s="22">
        <v>561316870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909281662</v>
      </c>
      <c r="C70" s="18">
        <v>0</v>
      </c>
      <c r="D70" s="19">
        <v>1080522289</v>
      </c>
      <c r="E70" s="20">
        <v>1066159637</v>
      </c>
      <c r="F70" s="20">
        <v>-72978317</v>
      </c>
      <c r="G70" s="20">
        <v>95697491</v>
      </c>
      <c r="H70" s="20">
        <v>96263853</v>
      </c>
      <c r="I70" s="20">
        <v>118983027</v>
      </c>
      <c r="J70" s="20">
        <v>84240901</v>
      </c>
      <c r="K70" s="20">
        <v>84240901</v>
      </c>
      <c r="L70" s="20">
        <v>75642226</v>
      </c>
      <c r="M70" s="20">
        <v>244124028</v>
      </c>
      <c r="N70" s="20">
        <v>75465512</v>
      </c>
      <c r="O70" s="20">
        <v>76525119</v>
      </c>
      <c r="P70" s="20">
        <v>74113043</v>
      </c>
      <c r="Q70" s="20">
        <v>226103674</v>
      </c>
      <c r="R70" s="20">
        <v>67155894</v>
      </c>
      <c r="S70" s="20">
        <v>67143080</v>
      </c>
      <c r="T70" s="20">
        <v>84413642</v>
      </c>
      <c r="U70" s="20">
        <v>218712616</v>
      </c>
      <c r="V70" s="20">
        <v>807923345</v>
      </c>
      <c r="W70" s="20">
        <v>1066159637</v>
      </c>
      <c r="X70" s="20">
        <v>0</v>
      </c>
      <c r="Y70" s="19">
        <v>0</v>
      </c>
      <c r="Z70" s="22">
        <v>1066159637</v>
      </c>
    </row>
    <row r="71" spans="1:26" ht="12.75" hidden="1">
      <c r="A71" s="38" t="s">
        <v>67</v>
      </c>
      <c r="B71" s="18">
        <v>322661889</v>
      </c>
      <c r="C71" s="18">
        <v>0</v>
      </c>
      <c r="D71" s="19">
        <v>327309242</v>
      </c>
      <c r="E71" s="20">
        <v>412228571</v>
      </c>
      <c r="F71" s="20">
        <v>-21953457</v>
      </c>
      <c r="G71" s="20">
        <v>37873247</v>
      </c>
      <c r="H71" s="20">
        <v>35651898</v>
      </c>
      <c r="I71" s="20">
        <v>51571688</v>
      </c>
      <c r="J71" s="20">
        <v>41139578</v>
      </c>
      <c r="K71" s="20">
        <v>41139578</v>
      </c>
      <c r="L71" s="20">
        <v>30413536</v>
      </c>
      <c r="M71" s="20">
        <v>112692692</v>
      </c>
      <c r="N71" s="20">
        <v>37053305</v>
      </c>
      <c r="O71" s="20">
        <v>31701399</v>
      </c>
      <c r="P71" s="20">
        <v>29563445</v>
      </c>
      <c r="Q71" s="20">
        <v>98318149</v>
      </c>
      <c r="R71" s="20">
        <v>30270579</v>
      </c>
      <c r="S71" s="20">
        <v>28866972</v>
      </c>
      <c r="T71" s="20">
        <v>27614332</v>
      </c>
      <c r="U71" s="20">
        <v>86751883</v>
      </c>
      <c r="V71" s="20">
        <v>349334412</v>
      </c>
      <c r="W71" s="20">
        <v>412228571</v>
      </c>
      <c r="X71" s="20">
        <v>0</v>
      </c>
      <c r="Y71" s="19">
        <v>0</v>
      </c>
      <c r="Z71" s="22">
        <v>412228571</v>
      </c>
    </row>
    <row r="72" spans="1:26" ht="12.75" hidden="1">
      <c r="A72" s="38" t="s">
        <v>68</v>
      </c>
      <c r="B72" s="18">
        <v>206128391</v>
      </c>
      <c r="C72" s="18">
        <v>0</v>
      </c>
      <c r="D72" s="19">
        <v>167281082</v>
      </c>
      <c r="E72" s="20">
        <v>226461170</v>
      </c>
      <c r="F72" s="20">
        <v>122704717</v>
      </c>
      <c r="G72" s="20">
        <v>1612325</v>
      </c>
      <c r="H72" s="20">
        <v>14024419</v>
      </c>
      <c r="I72" s="20">
        <v>138341461</v>
      </c>
      <c r="J72" s="20">
        <v>21752762</v>
      </c>
      <c r="K72" s="20">
        <v>21752762</v>
      </c>
      <c r="L72" s="20">
        <v>17837108</v>
      </c>
      <c r="M72" s="20">
        <v>61342632</v>
      </c>
      <c r="N72" s="20">
        <v>17828271</v>
      </c>
      <c r="O72" s="20">
        <v>20756425</v>
      </c>
      <c r="P72" s="20">
        <v>19086659</v>
      </c>
      <c r="Q72" s="20">
        <v>57671355</v>
      </c>
      <c r="R72" s="20">
        <v>15013529</v>
      </c>
      <c r="S72" s="20">
        <v>15026676</v>
      </c>
      <c r="T72" s="20">
        <v>15194099</v>
      </c>
      <c r="U72" s="20">
        <v>45234304</v>
      </c>
      <c r="V72" s="20">
        <v>302589752</v>
      </c>
      <c r="W72" s="20">
        <v>226461170</v>
      </c>
      <c r="X72" s="20">
        <v>0</v>
      </c>
      <c r="Y72" s="19">
        <v>0</v>
      </c>
      <c r="Z72" s="22">
        <v>226461170</v>
      </c>
    </row>
    <row r="73" spans="1:26" ht="12.75" hidden="1">
      <c r="A73" s="38" t="s">
        <v>69</v>
      </c>
      <c r="B73" s="18">
        <v>131101566</v>
      </c>
      <c r="C73" s="18">
        <v>0</v>
      </c>
      <c r="D73" s="19">
        <v>88267490</v>
      </c>
      <c r="E73" s="20">
        <v>120050074</v>
      </c>
      <c r="F73" s="20">
        <v>-9932137</v>
      </c>
      <c r="G73" s="20">
        <v>9780321</v>
      </c>
      <c r="H73" s="20">
        <v>20445272</v>
      </c>
      <c r="I73" s="20">
        <v>20293456</v>
      </c>
      <c r="J73" s="20">
        <v>11049905</v>
      </c>
      <c r="K73" s="20">
        <v>11049905</v>
      </c>
      <c r="L73" s="20">
        <v>10927546</v>
      </c>
      <c r="M73" s="20">
        <v>33027356</v>
      </c>
      <c r="N73" s="20">
        <v>10634228</v>
      </c>
      <c r="O73" s="20">
        <v>10965320</v>
      </c>
      <c r="P73" s="20">
        <v>8808911</v>
      </c>
      <c r="Q73" s="20">
        <v>30408459</v>
      </c>
      <c r="R73" s="20">
        <v>8524460</v>
      </c>
      <c r="S73" s="20">
        <v>8468006</v>
      </c>
      <c r="T73" s="20">
        <v>9027049</v>
      </c>
      <c r="U73" s="20">
        <v>26019515</v>
      </c>
      <c r="V73" s="20">
        <v>109748786</v>
      </c>
      <c r="W73" s="20">
        <v>120050074</v>
      </c>
      <c r="X73" s="20">
        <v>0</v>
      </c>
      <c r="Y73" s="19">
        <v>0</v>
      </c>
      <c r="Z73" s="22">
        <v>120050074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54192103</v>
      </c>
      <c r="C75" s="27">
        <v>0</v>
      </c>
      <c r="D75" s="28">
        <v>45114909</v>
      </c>
      <c r="E75" s="29">
        <v>64009590</v>
      </c>
      <c r="F75" s="29">
        <v>-6418086</v>
      </c>
      <c r="G75" s="29">
        <v>6026036</v>
      </c>
      <c r="H75" s="29">
        <v>6518612</v>
      </c>
      <c r="I75" s="29">
        <v>6126562</v>
      </c>
      <c r="J75" s="29">
        <v>5522320</v>
      </c>
      <c r="K75" s="29">
        <v>5522320</v>
      </c>
      <c r="L75" s="29">
        <v>987123</v>
      </c>
      <c r="M75" s="29">
        <v>12031763</v>
      </c>
      <c r="N75" s="29">
        <v>1891115</v>
      </c>
      <c r="O75" s="29">
        <v>2467599</v>
      </c>
      <c r="P75" s="29">
        <v>1791453</v>
      </c>
      <c r="Q75" s="29">
        <v>6150167</v>
      </c>
      <c r="R75" s="29">
        <v>2380290</v>
      </c>
      <c r="S75" s="29">
        <v>2987582</v>
      </c>
      <c r="T75" s="29">
        <v>3212034</v>
      </c>
      <c r="U75" s="29">
        <v>8579906</v>
      </c>
      <c r="V75" s="29">
        <v>32888398</v>
      </c>
      <c r="W75" s="29">
        <v>64009590</v>
      </c>
      <c r="X75" s="29">
        <v>0</v>
      </c>
      <c r="Y75" s="28">
        <v>0</v>
      </c>
      <c r="Z75" s="30">
        <v>64009590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-195611309</v>
      </c>
      <c r="C83" s="18"/>
      <c r="D83" s="19">
        <v>431162225</v>
      </c>
      <c r="E83" s="20"/>
      <c r="F83" s="20">
        <v>425860369</v>
      </c>
      <c r="G83" s="20">
        <v>18857811</v>
      </c>
      <c r="H83" s="20"/>
      <c r="I83" s="20">
        <v>425860369</v>
      </c>
      <c r="J83" s="20">
        <v>221786306</v>
      </c>
      <c r="K83" s="20">
        <v>221786306</v>
      </c>
      <c r="L83" s="20">
        <v>115772</v>
      </c>
      <c r="M83" s="20">
        <v>221786306</v>
      </c>
      <c r="N83" s="20">
        <v>-615190</v>
      </c>
      <c r="O83" s="20"/>
      <c r="P83" s="20">
        <v>24718282</v>
      </c>
      <c r="Q83" s="20">
        <v>-615190</v>
      </c>
      <c r="R83" s="20">
        <v>-24057445</v>
      </c>
      <c r="S83" s="20">
        <v>-92589</v>
      </c>
      <c r="T83" s="20">
        <v>5551250</v>
      </c>
      <c r="U83" s="20">
        <v>-24057445</v>
      </c>
      <c r="V83" s="20">
        <v>425860369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2020-07-31T19:22:55Z</dcterms:created>
  <dcterms:modified xsi:type="dcterms:W3CDTF">2020-07-31T19:24:12Z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